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renatagatti\Desktop\"/>
    </mc:Choice>
  </mc:AlternateContent>
  <xr:revisionPtr revIDLastSave="0" documentId="8_{6DF1BADD-A752-4895-AF62-CE1075996CF6}" xr6:coauthVersionLast="46" xr6:coauthVersionMax="46" xr10:uidLastSave="{00000000-0000-0000-0000-000000000000}"/>
  <bookViews>
    <workbookView xWindow="-120" yWindow="-120" windowWidth="20730" windowHeight="11160" tabRatio="926" activeTab="2" xr2:uid="{00000000-000D-0000-FFFF-FFFF00000000}"/>
  </bookViews>
  <sheets>
    <sheet name="Instruções" sheetId="12" r:id="rId1"/>
    <sheet name="Contrapartida_AC" sheetId="4" r:id="rId2"/>
    <sheet name="Contrapartida_AM" sheetId="5" r:id="rId3"/>
    <sheet name="Contrapartida_AP" sheetId="6" r:id="rId4"/>
    <sheet name="Contrapartida_ICMBio" sheetId="7" r:id="rId5"/>
    <sheet name="Contrapartida_MT" sheetId="8" r:id="rId6"/>
    <sheet name="Contrapartida_PA" sheetId="9" r:id="rId7"/>
    <sheet name="Contrapartida_RO" sheetId="10" r:id="rId8"/>
    <sheet name="Contrapartida_TO" sheetId="11" r:id="rId9"/>
    <sheet name="Contrapartida_2018" sheetId="1" state="hidden" r:id="rId10"/>
    <sheet name="Plan1" sheetId="2" state="hidden" r:id="rId11"/>
  </sheets>
  <externalReferences>
    <externalReference r:id="rId12"/>
    <externalReference r:id="rId13"/>
  </externalReferences>
  <definedNames>
    <definedName name="__xlnm__FilterDatabase" localSheetId="9">Contrapartida_2018!$A$3:$I$3</definedName>
    <definedName name="__xlnm__FilterDatabase" localSheetId="1">Contrapartida_AC!$A$4:$I$4</definedName>
    <definedName name="__xlnm__FilterDatabase" localSheetId="2">Contrapartida_AM!$A$4:$I$4</definedName>
    <definedName name="__xlnm__FilterDatabase" localSheetId="3">Contrapartida_AP!$A$4:$I$4</definedName>
    <definedName name="__xlnm__FilterDatabase" localSheetId="4">Contrapartida_ICMBio!$A$4:$I$4</definedName>
    <definedName name="__xlnm__FilterDatabase" localSheetId="5">Contrapartida_MT!$A$4:$I$4</definedName>
    <definedName name="__xlnm__FilterDatabase" localSheetId="6">Contrapartida_PA!$A$4:$I$4</definedName>
    <definedName name="__xlnm__FilterDatabase" localSheetId="7">Contrapartida_RO!$A$4:$I$4</definedName>
    <definedName name="__xlnm__FilterDatabase" localSheetId="8">Contrapartida_TO!$A$4:$I$4</definedName>
    <definedName name="__xlnm__FilterDatabase_0" localSheetId="9">Contrapartida_2018!$A$3:$I$3</definedName>
    <definedName name="__xlnm__FilterDatabase_0" localSheetId="1">Contrapartida_AC!$A$4:$I$4</definedName>
    <definedName name="__xlnm__FilterDatabase_0" localSheetId="2">Contrapartida_AM!$A$4:$I$4</definedName>
    <definedName name="__xlnm__FilterDatabase_0" localSheetId="3">Contrapartida_AP!$A$4:$I$4</definedName>
    <definedName name="__xlnm__FilterDatabase_0" localSheetId="4">Contrapartida_ICMBio!$A$4:$I$4</definedName>
    <definedName name="__xlnm__FilterDatabase_0" localSheetId="5">Contrapartida_MT!$A$4:$I$4</definedName>
    <definedName name="__xlnm__FilterDatabase_0" localSheetId="6">Contrapartida_PA!$A$4:$I$4</definedName>
    <definedName name="__xlnm__FilterDatabase_0" localSheetId="7">Contrapartida_RO!$A$4:$I$4</definedName>
    <definedName name="__xlnm__FilterDatabase_0" localSheetId="8">Contrapartida_TO!$A$4:$I$4</definedName>
    <definedName name="__xlnm__FilterDatabase_0_0" localSheetId="9">Contrapartida_2018!$A$3:$I$3</definedName>
    <definedName name="__xlnm__FilterDatabase_0_0" localSheetId="1">Contrapartida_AC!$A$4:$I$4</definedName>
    <definedName name="__xlnm__FilterDatabase_0_0" localSheetId="2">Contrapartida_AM!$A$4:$I$4</definedName>
    <definedName name="__xlnm__FilterDatabase_0_0" localSheetId="3">Contrapartida_AP!$A$4:$I$4</definedName>
    <definedName name="__xlnm__FilterDatabase_0_0" localSheetId="4">Contrapartida_ICMBio!$A$4:$I$4</definedName>
    <definedName name="__xlnm__FilterDatabase_0_0" localSheetId="5">Contrapartida_MT!$A$4:$I$4</definedName>
    <definedName name="__xlnm__FilterDatabase_0_0" localSheetId="6">Contrapartida_PA!$A$4:$I$4</definedName>
    <definedName name="__xlnm__FilterDatabase_0_0" localSheetId="7">Contrapartida_RO!$A$4:$I$4</definedName>
    <definedName name="__xlnm__FilterDatabase_0_0" localSheetId="8">Contrapartida_TO!$A$4:$I$4</definedName>
    <definedName name="_FilterDatabase_0" localSheetId="9">Contrapartida_2018!$A$3:$I$3</definedName>
    <definedName name="_FilterDatabase_0" localSheetId="1">Contrapartida_AC!$A$4:$I$4</definedName>
    <definedName name="_FilterDatabase_0" localSheetId="2">Contrapartida_AM!$A$4:$I$4</definedName>
    <definedName name="_FilterDatabase_0" localSheetId="3">Contrapartida_AP!$A$4:$I$4</definedName>
    <definedName name="_FilterDatabase_0" localSheetId="4">Contrapartida_ICMBio!$A$4:$I$4</definedName>
    <definedName name="_FilterDatabase_0" localSheetId="5">Contrapartida_MT!$A$4:$I$4</definedName>
    <definedName name="_FilterDatabase_0" localSheetId="6">Contrapartida_PA!$A$4:$I$4</definedName>
    <definedName name="_FilterDatabase_0" localSheetId="7">Contrapartida_RO!$A$4:$I$4</definedName>
    <definedName name="_FilterDatabase_0" localSheetId="8">Contrapartida_TO!$A$4:$I$4</definedName>
    <definedName name="_FilterDatabase_0_0" localSheetId="9">Contrapartida_2018!$A$3:$I$3</definedName>
    <definedName name="_FilterDatabase_0_0" localSheetId="1">Contrapartida_AC!$A$4:$I$4</definedName>
    <definedName name="_FilterDatabase_0_0" localSheetId="2">Contrapartida_AM!$A$4:$I$4</definedName>
    <definedName name="_FilterDatabase_0_0" localSheetId="3">Contrapartida_AP!$A$4:$I$4</definedName>
    <definedName name="_FilterDatabase_0_0" localSheetId="4">Contrapartida_ICMBio!$A$4:$I$4</definedName>
    <definedName name="_FilterDatabase_0_0" localSheetId="5">Contrapartida_MT!$A$4:$I$4</definedName>
    <definedName name="_FilterDatabase_0_0" localSheetId="6">Contrapartida_PA!$A$4:$I$4</definedName>
    <definedName name="_FilterDatabase_0_0" localSheetId="7">Contrapartida_RO!$A$4:$I$4</definedName>
    <definedName name="_FilterDatabase_0_0" localSheetId="8">Contrapartida_TO!$A$4:$I$4</definedName>
    <definedName name="_FilterDatabase_0_0_0" localSheetId="9">Contrapartida_2018!$A$3:$I$3</definedName>
    <definedName name="_FilterDatabase_0_0_0" localSheetId="1">Contrapartida_AC!$A$4:$I$4</definedName>
    <definedName name="_FilterDatabase_0_0_0" localSheetId="2">Contrapartida_AM!$A$4:$I$4</definedName>
    <definedName name="_FilterDatabase_0_0_0" localSheetId="3">Contrapartida_AP!$A$4:$I$4</definedName>
    <definedName name="_FilterDatabase_0_0_0" localSheetId="4">Contrapartida_ICMBio!$A$4:$I$4</definedName>
    <definedName name="_FilterDatabase_0_0_0" localSheetId="5">Contrapartida_MT!$A$4:$I$4</definedName>
    <definedName name="_FilterDatabase_0_0_0" localSheetId="6">Contrapartida_PA!$A$4:$I$4</definedName>
    <definedName name="_FilterDatabase_0_0_0" localSheetId="7">Contrapartida_RO!$A$4:$I$4</definedName>
    <definedName name="_FilterDatabase_0_0_0" localSheetId="8">Contrapartida_TO!$A$4:$I$4</definedName>
    <definedName name="_xlnm._FilterDatabase" localSheetId="9" hidden="1">Contrapartida_2018!$A$3:$L$3</definedName>
    <definedName name="_xlnm._FilterDatabase" localSheetId="1" hidden="1">Contrapartida_AC!$A$4:$L$5</definedName>
    <definedName name="_xlnm._FilterDatabase" localSheetId="2" hidden="1">Contrapartida_AM!$A$4:$L$91</definedName>
    <definedName name="_xlnm._FilterDatabase" localSheetId="3" hidden="1">Contrapartida_AP!$A$4:$L$5</definedName>
    <definedName name="_xlnm._FilterDatabase" localSheetId="4" hidden="1">Contrapartida_ICMBio!$A$4:$L$76</definedName>
    <definedName name="_xlnm._FilterDatabase" localSheetId="5" hidden="1">Contrapartida_MT!$A$4:$L$11</definedName>
    <definedName name="_xlnm._FilterDatabase" localSheetId="6" hidden="1">Contrapartida_PA!$A$4:$L$7</definedName>
    <definedName name="_xlnm._FilterDatabase" localSheetId="7" hidden="1">Contrapartida_RO!$A$4:$L$12</definedName>
    <definedName name="_xlnm._FilterDatabase" localSheetId="8" hidden="1">Contrapartida_TO!$A$4:$L$5</definedName>
    <definedName name="FonteRecurso">Plan1!$A$7:$A$14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2" i="5" l="1"/>
  <c r="L89" i="5"/>
  <c r="L74" i="5"/>
  <c r="L69" i="5"/>
  <c r="L65" i="5"/>
  <c r="L52" i="5"/>
  <c r="L45" i="5"/>
  <c r="L38" i="5"/>
  <c r="L34" i="5"/>
  <c r="L30" i="5"/>
  <c r="L25" i="5"/>
  <c r="L20" i="5"/>
  <c r="L17" i="5"/>
  <c r="L7" i="5"/>
  <c r="J88" i="5" l="1"/>
  <c r="K88" i="5" s="1"/>
  <c r="J72" i="5"/>
  <c r="K72" i="5" s="1"/>
  <c r="J67" i="5"/>
  <c r="J64" i="5"/>
  <c r="K64" i="5" s="1"/>
  <c r="J58" i="5"/>
  <c r="J43" i="5"/>
  <c r="J36" i="5"/>
  <c r="K36" i="5" s="1"/>
  <c r="J78" i="5"/>
  <c r="J80" i="5"/>
  <c r="J84" i="5"/>
  <c r="J50" i="5"/>
  <c r="J33" i="5"/>
  <c r="J23" i="5"/>
  <c r="J5" i="5"/>
  <c r="J28" i="5"/>
  <c r="J19" i="5"/>
  <c r="J16" i="5"/>
  <c r="L12" i="5"/>
  <c r="J12" i="5"/>
  <c r="K12" i="5" s="1"/>
  <c r="J92" i="5" l="1"/>
  <c r="H90" i="5"/>
  <c r="L90" i="5" s="1"/>
  <c r="L86" i="5"/>
  <c r="H85" i="5"/>
  <c r="L85" i="5" s="1"/>
  <c r="L82" i="5"/>
  <c r="H81" i="5"/>
  <c r="L81" i="5" s="1"/>
  <c r="H79" i="5"/>
  <c r="L79" i="5" s="1"/>
  <c r="L76" i="5"/>
  <c r="L75" i="5"/>
  <c r="H73" i="5"/>
  <c r="L73" i="5" s="1"/>
  <c r="L70" i="5"/>
  <c r="H68" i="5"/>
  <c r="L68" i="5" s="1"/>
  <c r="H66" i="5"/>
  <c r="L66" i="5" s="1"/>
  <c r="L61" i="5"/>
  <c r="H59" i="5"/>
  <c r="L59" i="5" s="1"/>
  <c r="L56" i="5"/>
  <c r="H51" i="5"/>
  <c r="L51" i="5" s="1"/>
  <c r="L44" i="5"/>
  <c r="L41" i="5"/>
  <c r="H37" i="5"/>
  <c r="L37" i="5" s="1"/>
  <c r="H35" i="5"/>
  <c r="L35" i="5" s="1"/>
  <c r="L31" i="5"/>
  <c r="L29" i="5"/>
  <c r="L21" i="5"/>
  <c r="H27" i="5"/>
  <c r="L27" i="5" s="1"/>
  <c r="L13" i="5"/>
  <c r="H21" i="5"/>
  <c r="H18" i="5"/>
  <c r="L18" i="5" s="1"/>
  <c r="H14" i="5" l="1"/>
  <c r="L14" i="5" s="1"/>
  <c r="H6" i="5"/>
  <c r="L6" i="5" l="1"/>
  <c r="H92" i="5"/>
  <c r="L55" i="5"/>
  <c r="L54" i="5"/>
  <c r="L9" i="5"/>
  <c r="L26" i="5"/>
  <c r="L60" i="5" l="1"/>
  <c r="L53" i="5"/>
  <c r="L46" i="5"/>
  <c r="L24" i="5"/>
  <c r="L8" i="5"/>
  <c r="L40" i="5"/>
  <c r="L39" i="5"/>
  <c r="L63" i="5"/>
  <c r="L33" i="5"/>
  <c r="K33" i="5"/>
  <c r="L16" i="5"/>
  <c r="K16" i="5"/>
  <c r="L83" i="5" l="1"/>
  <c r="L77" i="5"/>
  <c r="L71" i="5"/>
  <c r="L62" i="5"/>
  <c r="L57" i="5"/>
  <c r="L47" i="5"/>
  <c r="L42" i="5"/>
  <c r="K43" i="5"/>
  <c r="L43" i="5"/>
  <c r="L32" i="5"/>
  <c r="L22" i="5"/>
  <c r="L11" i="5"/>
  <c r="L10" i="5"/>
  <c r="K23" i="5" l="1"/>
  <c r="K5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5" i="11"/>
  <c r="K6" i="10"/>
  <c r="K7" i="10"/>
  <c r="K8" i="10"/>
  <c r="K9" i="10"/>
  <c r="K10" i="10"/>
  <c r="K11" i="10"/>
  <c r="K12" i="10"/>
  <c r="K5" i="10"/>
  <c r="K6" i="9"/>
  <c r="K7" i="9"/>
  <c r="K5" i="9"/>
  <c r="K6" i="8"/>
  <c r="K7" i="8"/>
  <c r="K8" i="8"/>
  <c r="K9" i="8"/>
  <c r="K10" i="8"/>
  <c r="K11" i="8"/>
  <c r="K5" i="8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40" i="7"/>
  <c r="K41" i="7"/>
  <c r="K42" i="7"/>
  <c r="K43" i="7"/>
  <c r="K44" i="7"/>
  <c r="K45" i="7"/>
  <c r="K46" i="7"/>
  <c r="K47" i="7"/>
  <c r="K48" i="7"/>
  <c r="K49" i="7"/>
  <c r="K50" i="7"/>
  <c r="K51" i="7"/>
  <c r="K52" i="7"/>
  <c r="K53" i="7"/>
  <c r="K54" i="7"/>
  <c r="K55" i="7"/>
  <c r="K56" i="7"/>
  <c r="K57" i="7"/>
  <c r="K58" i="7"/>
  <c r="K59" i="7"/>
  <c r="K60" i="7"/>
  <c r="K61" i="7"/>
  <c r="K62" i="7"/>
  <c r="K63" i="7"/>
  <c r="K64" i="7"/>
  <c r="K65" i="7"/>
  <c r="K66" i="7"/>
  <c r="K67" i="7"/>
  <c r="K68" i="7"/>
  <c r="K69" i="7"/>
  <c r="K70" i="7"/>
  <c r="K71" i="7"/>
  <c r="K72" i="7"/>
  <c r="K73" i="7"/>
  <c r="K74" i="7"/>
  <c r="K75" i="7"/>
  <c r="K76" i="7"/>
  <c r="K5" i="6"/>
  <c r="K19" i="5"/>
  <c r="K28" i="5"/>
  <c r="K50" i="5"/>
  <c r="K58" i="5"/>
  <c r="K67" i="5"/>
  <c r="K78" i="5"/>
  <c r="K80" i="5"/>
  <c r="K84" i="5"/>
  <c r="K5" i="5"/>
  <c r="L5" i="4"/>
  <c r="K5" i="4"/>
  <c r="J7" i="11" l="1"/>
  <c r="I7" i="11"/>
  <c r="H7" i="11"/>
  <c r="L5" i="11"/>
  <c r="K7" i="11"/>
  <c r="J14" i="10"/>
  <c r="I14" i="10"/>
  <c r="H14" i="10"/>
  <c r="L12" i="10"/>
  <c r="L11" i="10"/>
  <c r="L10" i="10"/>
  <c r="L9" i="10"/>
  <c r="L8" i="10"/>
  <c r="L7" i="10"/>
  <c r="L6" i="10"/>
  <c r="L5" i="10"/>
  <c r="J9" i="9"/>
  <c r="I9" i="9"/>
  <c r="H9" i="9"/>
  <c r="L7" i="9"/>
  <c r="L6" i="9"/>
  <c r="K9" i="9"/>
  <c r="L5" i="9"/>
  <c r="J13" i="8"/>
  <c r="I13" i="8"/>
  <c r="H13" i="8"/>
  <c r="L11" i="8"/>
  <c r="L10" i="8"/>
  <c r="L9" i="8"/>
  <c r="L8" i="8"/>
  <c r="L7" i="8"/>
  <c r="L6" i="8"/>
  <c r="K13" i="8"/>
  <c r="L5" i="8"/>
  <c r="J78" i="7"/>
  <c r="I78" i="7"/>
  <c r="H78" i="7"/>
  <c r="L76" i="7"/>
  <c r="L75" i="7"/>
  <c r="L74" i="7"/>
  <c r="L73" i="7"/>
  <c r="L72" i="7"/>
  <c r="L71" i="7"/>
  <c r="L70" i="7"/>
  <c r="L69" i="7"/>
  <c r="L68" i="7"/>
  <c r="L67" i="7"/>
  <c r="L66" i="7"/>
  <c r="L65" i="7"/>
  <c r="L64" i="7"/>
  <c r="L63" i="7"/>
  <c r="L62" i="7"/>
  <c r="L61" i="7"/>
  <c r="L60" i="7"/>
  <c r="L59" i="7"/>
  <c r="L58" i="7"/>
  <c r="L57" i="7"/>
  <c r="L56" i="7"/>
  <c r="L55" i="7"/>
  <c r="L54" i="7"/>
  <c r="L53" i="7"/>
  <c r="L52" i="7"/>
  <c r="L51" i="7"/>
  <c r="L50" i="7"/>
  <c r="L49" i="7"/>
  <c r="L48" i="7"/>
  <c r="L47" i="7"/>
  <c r="L46" i="7"/>
  <c r="L45" i="7"/>
  <c r="L44" i="7"/>
  <c r="L43" i="7"/>
  <c r="L42" i="7"/>
  <c r="L41" i="7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L9" i="7"/>
  <c r="L8" i="7"/>
  <c r="L7" i="7"/>
  <c r="L6" i="7"/>
  <c r="L5" i="7"/>
  <c r="K5" i="7"/>
  <c r="J7" i="6"/>
  <c r="I7" i="6"/>
  <c r="H7" i="6"/>
  <c r="L5" i="6"/>
  <c r="K7" i="6"/>
  <c r="L84" i="5"/>
  <c r="L80" i="5"/>
  <c r="L67" i="5"/>
  <c r="L64" i="5"/>
  <c r="L58" i="5"/>
  <c r="L50" i="5"/>
  <c r="L49" i="5"/>
  <c r="L28" i="5"/>
  <c r="L19" i="5"/>
  <c r="J7" i="4"/>
  <c r="I7" i="4"/>
  <c r="H7" i="4"/>
  <c r="L7" i="4"/>
  <c r="H122" i="1"/>
  <c r="I122" i="1"/>
  <c r="J122" i="1"/>
  <c r="K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4" i="1"/>
  <c r="L92" i="5" l="1"/>
  <c r="L122" i="1"/>
  <c r="L7" i="11"/>
  <c r="L14" i="10"/>
  <c r="K14" i="10"/>
  <c r="L9" i="9"/>
  <c r="L13" i="8"/>
  <c r="K78" i="7"/>
  <c r="L78" i="7"/>
  <c r="L7" i="6"/>
  <c r="K92" i="5"/>
  <c r="K7" i="4"/>
  <c r="K122" i="1" l="1"/>
</calcChain>
</file>

<file path=xl/sharedStrings.xml><?xml version="1.0" encoding="utf-8"?>
<sst xmlns="http://schemas.openxmlformats.org/spreadsheetml/2006/main" count="811" uniqueCount="183">
  <si>
    <t>UC</t>
  </si>
  <si>
    <t>Salários (custos diretos e indiretos)</t>
  </si>
  <si>
    <t>RDS Amanã</t>
  </si>
  <si>
    <t>AM</t>
  </si>
  <si>
    <t>RDS Cujubim</t>
  </si>
  <si>
    <t>RDS Rio Amapá</t>
  </si>
  <si>
    <t>RDS Uatumã</t>
  </si>
  <si>
    <t>PE Rio Negro Setor Norte</t>
  </si>
  <si>
    <t>RESEX Rio Gregório</t>
  </si>
  <si>
    <t>RDS do Juma</t>
  </si>
  <si>
    <t>RDS Rio Negro</t>
  </si>
  <si>
    <t>RDS Igapó-Açu</t>
  </si>
  <si>
    <t>RESEX Canutama</t>
  </si>
  <si>
    <t>RDS do Rio Madeira</t>
  </si>
  <si>
    <t>RDS do Iratapuru</t>
  </si>
  <si>
    <t>AP</t>
  </si>
  <si>
    <t>ICMBio</t>
  </si>
  <si>
    <t>ESEC Rio Acre</t>
  </si>
  <si>
    <t>REBIO Lago Piratuba</t>
  </si>
  <si>
    <t>RESEX Barreiro das Antas</t>
  </si>
  <si>
    <t>RESEX Chico Mendes</t>
  </si>
  <si>
    <t>RESEX Baixo Juruá</t>
  </si>
  <si>
    <t>RESEX Médio Juruá</t>
  </si>
  <si>
    <t>RESEX Rio Jutaí</t>
  </si>
  <si>
    <t>RESEX Rio Ouro Preto</t>
  </si>
  <si>
    <t>RESEX Riozinho da Liberdade</t>
  </si>
  <si>
    <t>RESEX Verde para Sempre</t>
  </si>
  <si>
    <t>RESEX Rio Unini</t>
  </si>
  <si>
    <t>RESEX Arapixi</t>
  </si>
  <si>
    <t>RESEX Rio Cajari</t>
  </si>
  <si>
    <t>RESEX Renascer</t>
  </si>
  <si>
    <t>PE Serra Ricardo Franco</t>
  </si>
  <si>
    <t>MT</t>
  </si>
  <si>
    <t>ESEC Rio Ronuro</t>
  </si>
  <si>
    <t>RESEX Guariba-Roosevelt</t>
  </si>
  <si>
    <t>PE Xingu</t>
  </si>
  <si>
    <t>ESEC do Rio Roosevelt</t>
  </si>
  <si>
    <t>PE Serra dos Martírios/Andorinhas</t>
  </si>
  <si>
    <t>PA</t>
  </si>
  <si>
    <t>REBIO Maicuru</t>
  </si>
  <si>
    <t>ESEC Grão Pará</t>
  </si>
  <si>
    <t>RO</t>
  </si>
  <si>
    <t>RESEX Rio Preto Jacundá</t>
  </si>
  <si>
    <t>PE Corumbiara</t>
  </si>
  <si>
    <t>TO</t>
  </si>
  <si>
    <t>AC</t>
  </si>
  <si>
    <t>REBIO Nascentes da Serra do Cachimbo</t>
  </si>
  <si>
    <t>ESEC Samuel</t>
  </si>
  <si>
    <t>PE Serra dos Reis</t>
  </si>
  <si>
    <t>RDS Mamirauá</t>
  </si>
  <si>
    <t>PARNA Mapinguari</t>
  </si>
  <si>
    <t>ESEC Alto Maués</t>
  </si>
  <si>
    <t>ESEC Jutaí Solimões</t>
  </si>
  <si>
    <t>RESEX Maracanã/Gestão integrada com RESEX Chocoaré-Mato Grosso; RESEX Cuinarana; RESEX Mestre Lucindo</t>
  </si>
  <si>
    <t>PE Rio Negro Setor Sul/Gestao integrada com RDS Puranga Conquista</t>
  </si>
  <si>
    <t xml:space="preserve">Fonte de Recurso </t>
  </si>
  <si>
    <t>TOTAL</t>
  </si>
  <si>
    <t>ESEC da Terra do Meio</t>
  </si>
  <si>
    <t>PARNA de Anavilhanas</t>
  </si>
  <si>
    <t>ESEC de Maracá</t>
  </si>
  <si>
    <t>ESEC de Maracá-Jipioca</t>
  </si>
  <si>
    <t>ESEC de Niquiá</t>
  </si>
  <si>
    <t>ESEC do Jari</t>
  </si>
  <si>
    <t>ESEC Juami-Japurá</t>
  </si>
  <si>
    <t>PARNA da Amazônia</t>
  </si>
  <si>
    <t>PARNA da Serra do Divisor</t>
  </si>
  <si>
    <t>PARNA da Serra do Pardo</t>
  </si>
  <si>
    <t>PARNA de Pacaás Novos</t>
  </si>
  <si>
    <t>PARNA do Cabo Orange</t>
  </si>
  <si>
    <t>PARNA do Jaú</t>
  </si>
  <si>
    <t>PARNA do Monte Roraima</t>
  </si>
  <si>
    <t>PARNA do Viruá</t>
  </si>
  <si>
    <t>PARNA Montanhas do Tumucumaque</t>
  </si>
  <si>
    <t>PARNA Serra da Cutia</t>
  </si>
  <si>
    <t>PARNA Serra da Mocidade</t>
  </si>
  <si>
    <t>REBIO do Abufari</t>
  </si>
  <si>
    <t>REBIO do Guaporé</t>
  </si>
  <si>
    <t>REBIO do Gurupi</t>
  </si>
  <si>
    <t>REBIO do Jaru</t>
  </si>
  <si>
    <t>REBIO do Rio Trombetas</t>
  </si>
  <si>
    <t>REBIO do Tapirapé</t>
  </si>
  <si>
    <t>REBIO de Uatumã</t>
  </si>
  <si>
    <t>RDS Itatupã-Baquiá</t>
  </si>
  <si>
    <t>RESEX Auati-Paraná</t>
  </si>
  <si>
    <t>RESEX Marinha Chocoaré-Mato Grosso/Gestão integrada com RESEX Maracanã; RESEX Mestre Lucindo; RESEX Cuinarana</t>
  </si>
  <si>
    <t>RESEX de São João da Ponta/Gestão integrada com RESEX Mãe Grande de Curuçá e RESEX Marinha Mocapajuba</t>
  </si>
  <si>
    <t>RESEX do Cazumbá-Iracema</t>
  </si>
  <si>
    <t>RESEX do Rio Cautário</t>
  </si>
  <si>
    <t>RESEX Ipaú-Anilzinho</t>
  </si>
  <si>
    <t>RESEX do Lago do Capanã Grande</t>
  </si>
  <si>
    <t>RESEX Mãe Grande de Curuçá/Gestão integrada com RESEX Marinha Mocapajuba e RESEX de São João da Ponta</t>
  </si>
  <si>
    <t>RESEX Mapuá</t>
  </si>
  <si>
    <t>RESEX Riozinho do Anfrísio</t>
  </si>
  <si>
    <t>RESEX Tapajós-Arapiuns</t>
  </si>
  <si>
    <t>PARNA do Rio Novo</t>
  </si>
  <si>
    <t>PARNA do Jamanxim</t>
  </si>
  <si>
    <t>RESEX Arióca Pruanã</t>
  </si>
  <si>
    <t>RESEX Alto Tarauacá</t>
  </si>
  <si>
    <t>RESEX de Cururupu</t>
  </si>
  <si>
    <t>RESEX Rio Iriri</t>
  </si>
  <si>
    <t>PARNA do Juruena</t>
  </si>
  <si>
    <t>RESEX Terra Grande Pracuúba</t>
  </si>
  <si>
    <t>PARNA Campos Amazônicos</t>
  </si>
  <si>
    <t>PE Igarapés do Juruena</t>
  </si>
  <si>
    <t>PE Guajará-Mirim</t>
  </si>
  <si>
    <t>ESEC Serra dos Três Irmãos</t>
  </si>
  <si>
    <t>RESEX do Rio Pacaás Novos</t>
  </si>
  <si>
    <t>RESEX Estadual Rio Cautário</t>
  </si>
  <si>
    <t>PE Chandless</t>
  </si>
  <si>
    <t>RDS do Aripuanã/Mosaico Apuí</t>
  </si>
  <si>
    <t>RDS Bararati/ Mosaico Apuí</t>
  </si>
  <si>
    <t>RDS Piagaçú-Purus</t>
  </si>
  <si>
    <t>RDS Uacari</t>
  </si>
  <si>
    <t>RESEX Catuá-Ipixuna</t>
  </si>
  <si>
    <t>RESEX do Guariba/Mosaico Apuí</t>
  </si>
  <si>
    <t>PE Guariba/Mosaico Apuí</t>
  </si>
  <si>
    <t>PE do Sucunduri/Mosaico Apuí</t>
  </si>
  <si>
    <t>PE Cantão</t>
  </si>
  <si>
    <t>RESEX do Médio Purus</t>
  </si>
  <si>
    <t>PARNA Nascentes do Lago Jari</t>
  </si>
  <si>
    <t>RESEX Ituxi</t>
  </si>
  <si>
    <t>RESEX Rio Xingu</t>
  </si>
  <si>
    <t>RDS do Matupiri/Gestão integrada com PE Matupiri</t>
  </si>
  <si>
    <t>PE do Matupiri/Gestão integrada com RDS do Matupiri</t>
  </si>
  <si>
    <t>RESEX Marinha Mocapajuba/Gestão integrada com RESEX Mãe Grande de Curuçá e RESEX de São João da Ponta</t>
  </si>
  <si>
    <t>RESEX Marinha Mestre Lucindo/Gestão integrada com RESEX Maracanã; RESEX Chocoaré-Mato Grosso; RESEX Cuinarana</t>
  </si>
  <si>
    <t>RESEX Marinha Cuinarana/Gestão integrada com RESEX Maracanã; RESEX Chocoaré-Mato Grosso; RESEX Mestre Lucindo</t>
  </si>
  <si>
    <t>RDS Puranga Conquista/Gestão integrada com PE Rio Negro Setor Sul</t>
  </si>
  <si>
    <t>PSA</t>
  </si>
  <si>
    <t>REDD+</t>
  </si>
  <si>
    <t>outras fontes</t>
  </si>
  <si>
    <t>Se outra fonte de recurso, qual?</t>
  </si>
  <si>
    <t>ID CNUC</t>
  </si>
  <si>
    <t>OG</t>
  </si>
  <si>
    <t>Recursos de Manutenção da UC</t>
  </si>
  <si>
    <t>Recursos de Investimento da UC</t>
  </si>
  <si>
    <t>Total não salarial</t>
  </si>
  <si>
    <t>PE Cristalino I e II</t>
  </si>
  <si>
    <t>Nº de funcionarios em exercicio</t>
  </si>
  <si>
    <t>Receitas Próprias da UC</t>
  </si>
  <si>
    <t>Dados UC</t>
  </si>
  <si>
    <t>Funcionários</t>
  </si>
  <si>
    <t>Receitas</t>
  </si>
  <si>
    <t>Com salário</t>
  </si>
  <si>
    <t>Totais</t>
  </si>
  <si>
    <t>Nº de funcionarios lotados</t>
  </si>
  <si>
    <r>
      <rPr>
        <b/>
        <sz val="10"/>
        <color indexed="8"/>
        <rFont val="Arial"/>
        <family val="2"/>
      </rPr>
      <t xml:space="preserve">Detalhamento da metodoligia para cálculo de contrapartida
</t>
    </r>
    <r>
      <rPr>
        <sz val="10"/>
        <color indexed="8"/>
        <rFont val="Arial"/>
        <family val="2"/>
      </rPr>
      <t>Explicar, de forma sucinta, na caixa cinza ao lado, a metodologia utilizada para obtenção dos valores de contrapartida, inclusive indicando se foi dada publicidade e respectiva fonte de obtenção de dados, se disponível.</t>
    </r>
  </si>
  <si>
    <t>Atenção, antes de inserir os dados de contrapartida, leia as instruções abaixo!</t>
  </si>
  <si>
    <t>O que considerar como recursos de Manutenção? Custos relacionados a:</t>
  </si>
  <si>
    <t>O que considerar como recursos de Investimento?
Custos relacionados a:</t>
  </si>
  <si>
    <t>Quais serão as fontes de recursos consideradas?</t>
  </si>
  <si>
    <r>
      <t xml:space="preserve">1 - </t>
    </r>
    <r>
      <rPr>
        <sz val="12"/>
        <color theme="2" tint="-0.749992370372631"/>
        <rFont val="Calibri"/>
        <family val="2"/>
      </rPr>
      <t xml:space="preserve">Após selecionar aba correspondente ao OG, detalhar no campo cinza a metodologia de obtenção de dados conforme instruções
</t>
    </r>
    <r>
      <rPr>
        <b/>
        <sz val="12"/>
        <color theme="2" tint="-0.749992370372631"/>
        <rFont val="Calibri"/>
        <family val="2"/>
      </rPr>
      <t>2 -</t>
    </r>
    <r>
      <rPr>
        <sz val="12"/>
        <color theme="2" tint="-0.749992370372631"/>
        <rFont val="Calibri"/>
        <family val="2"/>
      </rPr>
      <t xml:space="preserve"> Preencher os dados sobre funcionários
</t>
    </r>
    <r>
      <rPr>
        <b/>
        <sz val="12"/>
        <color theme="2" tint="-0.749992370372631"/>
        <rFont val="Calibri"/>
        <family val="2"/>
      </rPr>
      <t xml:space="preserve">3 - </t>
    </r>
    <r>
      <rPr>
        <sz val="12"/>
        <color theme="2" tint="-0.749992370372631"/>
        <rFont val="Calibri"/>
        <family val="2"/>
      </rPr>
      <t xml:space="preserve">Preencher os dados sobre receitas:
</t>
    </r>
    <r>
      <rPr>
        <b/>
        <sz val="12"/>
        <color theme="2" tint="-0.749992370372631"/>
        <rFont val="Calibri"/>
        <family val="2"/>
      </rPr>
      <t xml:space="preserve">    a)</t>
    </r>
    <r>
      <rPr>
        <sz val="12"/>
        <color theme="2" tint="-0.749992370372631"/>
        <rFont val="Calibri"/>
        <family val="2"/>
      </rPr>
      <t xml:space="preserve"> Selecionar a fonte de recursos
</t>
    </r>
    <r>
      <rPr>
        <b/>
        <sz val="12"/>
        <color theme="2" tint="-0.749992370372631"/>
        <rFont val="Calibri"/>
        <family val="2"/>
      </rPr>
      <t xml:space="preserve">    b)</t>
    </r>
    <r>
      <rPr>
        <sz val="12"/>
        <color theme="2" tint="-0.749992370372631"/>
        <rFont val="Calibri"/>
        <family val="2"/>
      </rPr>
      <t xml:space="preserve"> Caso não haja a fonte, selecione "outros" e especifique na coluna à direita
</t>
    </r>
    <r>
      <rPr>
        <b/>
        <sz val="12"/>
        <color theme="2" tint="-0.749992370372631"/>
        <rFont val="Calibri"/>
        <family val="2"/>
      </rPr>
      <t xml:space="preserve">    c)</t>
    </r>
    <r>
      <rPr>
        <sz val="12"/>
        <color theme="2" tint="-0.749992370372631"/>
        <rFont val="Calibri"/>
        <family val="2"/>
      </rPr>
      <t xml:space="preserve"> Adicione os recursos de manutenção e de investimento (verificar ao lado os recursos considerados de manutenção e de investimento)
</t>
    </r>
    <r>
      <rPr>
        <b/>
        <sz val="12"/>
        <color theme="2" tint="-0.749992370372631"/>
        <rFont val="Calibri"/>
        <family val="2"/>
      </rPr>
      <t xml:space="preserve">    d)</t>
    </r>
    <r>
      <rPr>
        <sz val="12"/>
        <color theme="2" tint="-0.749992370372631"/>
        <rFont val="Calibri"/>
        <family val="2"/>
      </rPr>
      <t xml:space="preserve"> Adicionar salários para cada UC
</t>
    </r>
    <r>
      <rPr>
        <b/>
        <sz val="12"/>
        <color theme="2" tint="-0.749992370372631"/>
        <rFont val="Calibri"/>
        <family val="2"/>
      </rPr>
      <t xml:space="preserve">4 - </t>
    </r>
    <r>
      <rPr>
        <sz val="12"/>
        <color theme="2" tint="-0.749992370372631"/>
        <rFont val="Calibri"/>
        <family val="2"/>
      </rPr>
      <t xml:space="preserve">Caso haja outras fontes de recursos para uma mesma UC, adicionar outras linhas para essas UCs e inserir as respectivas fontes e valores
</t>
    </r>
    <r>
      <rPr>
        <b/>
        <sz val="12"/>
        <color theme="2" tint="-0.749992370372631"/>
        <rFont val="Calibri"/>
        <family val="2"/>
      </rPr>
      <t>5 -</t>
    </r>
    <r>
      <rPr>
        <sz val="12"/>
        <color theme="2" tint="-0.749992370372631"/>
        <rFont val="Calibri"/>
        <family val="2"/>
      </rPr>
      <t xml:space="preserve"> Os "totais" são </t>
    </r>
    <r>
      <rPr>
        <b/>
        <sz val="12"/>
        <color theme="2" tint="-0.749992370372631"/>
        <rFont val="Calibri"/>
        <family val="2"/>
      </rPr>
      <t>preenchidos automaticamente</t>
    </r>
  </si>
  <si>
    <r>
      <rPr>
        <b/>
        <sz val="10"/>
        <color theme="2" tint="-0.749992370372631"/>
        <rFont val="Calibri"/>
        <family val="2"/>
      </rPr>
      <t>Atenção</t>
    </r>
    <r>
      <rPr>
        <sz val="10"/>
        <color theme="2" tint="-0.749992370372631"/>
        <rFont val="Calibri"/>
        <family val="2"/>
      </rPr>
      <t xml:space="preserve">: Considerar valores investidos em ações relacionadas aos objetivos de conservação e proteção da UC, sejam elas </t>
    </r>
    <r>
      <rPr>
        <b/>
        <sz val="10"/>
        <color theme="2" tint="-0.749992370372631"/>
        <rFont val="Calibri"/>
        <family val="2"/>
      </rPr>
      <t xml:space="preserve">ligadas ou não </t>
    </r>
    <r>
      <rPr>
        <sz val="10"/>
        <color theme="2" tint="-0.749992370372631"/>
        <rFont val="Calibri"/>
        <family val="2"/>
      </rPr>
      <t>aos marcos refrenciais do Programa ARPA.</t>
    </r>
  </si>
  <si>
    <r>
      <t>"</t>
    </r>
    <r>
      <rPr>
        <i/>
        <sz val="10"/>
        <color theme="2" tint="-0.749992370372631"/>
        <rFont val="Calibri"/>
        <family val="2"/>
      </rPr>
      <t xml:space="preserve">Cada OG deverá reportar o montante de recursos financeiros não-salariais aportados nas UCs apoiadas, para financiamento de ações relacionadas aos objetivos de conservação e proteção da UC, os quais sejam complementares às doações do ARPA, ou seja, não ligados aos recursos provenientes do Fundo de Transição ou de seus doadores, tais como o orçamento, a compensação ambiental, as receitas próprias, o pagamento por serviços ambientais, a conversão de multas, o ICMS-Ecológico, o mecanismo REDD+ (Redução das Emissões por Desmatamento e Degradação Florestal) e similares, entre outras fontes. O valor médio do período de análise que deverá ser aportado anualmente para cada OG deverá ser condizente com a trajetória de crescimento percentual constante que chega a 100% dos custos em 2039, e será estabelecido pela modelagem financeira mais atual e sendo constantemente atualizado no site do Programa ARPA e publicado no momento de solicitação dos relatórios de contrapartida, via e-mail. </t>
    </r>
    <r>
      <rPr>
        <sz val="10"/>
        <color theme="2" tint="-0.749992370372631"/>
        <rFont val="Calibri"/>
        <family val="2"/>
      </rPr>
      <t xml:space="preserve">" </t>
    </r>
    <r>
      <rPr>
        <b/>
        <sz val="10"/>
        <color theme="2" tint="-0.749992370372631"/>
        <rFont val="Calibri"/>
        <family val="2"/>
      </rPr>
      <t>(Fonte: Manual Operacional do Programa ARPA)</t>
    </r>
  </si>
  <si>
    <t>- Elaboração do Plano de Manejo
- Atividades p/ funcionamento de conselho formado
- Atividades de apoio para Termos de Compromisso ou CCDRU
- Aquisição de sinalização
- Demarcações estratégicas
- Atividades de regularização fundiária
- Elaboração de Plano de Proteção
- Obras
- Aquisição de equipamentos
- Pesquisa e Monitoramento socioambiental ou da biodiversidade
- Capacitações e requalificações
- Diárias e passagens relacionadas a custos de investimento
- Contratos e consultorias relacionados a investimento
- Outras atividades de investimento relacionadas aos objetivos de conservação e proteção da UC</t>
  </si>
  <si>
    <t>- Revisão do Plano de Manejo
- Atividades p/ formação de conselho
- Implementação de sinalização
Material de consumo e alimentação
- Manutenção de equipamentos
- Atividades de Proteção
- Manutenção de instalações
- Diárias e passagens relacionadas a custos de manutenção
- Contratos e consultorias relacionados à manutenção
- Outras atividades de manuntenção relacionadas aos objetivos de conservação e proteção da UC</t>
  </si>
  <si>
    <t>Compensação</t>
  </si>
  <si>
    <t>Troca de Dívida por Natureza</t>
  </si>
  <si>
    <t>Parceria-Público-Privada</t>
  </si>
  <si>
    <t>ICMS e similares</t>
  </si>
  <si>
    <t>Títulos Verdes</t>
  </si>
  <si>
    <t>Créditos Tributários</t>
  </si>
  <si>
    <t>Conversão de multas</t>
  </si>
  <si>
    <t>Doações não-ARPA</t>
  </si>
  <si>
    <t>Orçamento do OG/Estado</t>
  </si>
  <si>
    <t>Fundos de Meio Ambiente</t>
  </si>
  <si>
    <t>Especificar. Se outra fonte de recurso, qual?</t>
  </si>
  <si>
    <t>RDS Matupiri</t>
  </si>
  <si>
    <t>Salários dos gestores e colaboradores pagos com recursos do orçamento estadual; Acompanhamento de Termos de Fomento com Organizações da Sociedade Civil para implementação de projetos com recursos de Emendas Parlamentares; Acompanhamento e execução de projetos com recursos provenientes de Compensação Ambiental; Acompanhamento e execução de projetos com recursos de outras fontes.</t>
  </si>
  <si>
    <t>Banco Nacional de Desenvolvimento Econômico e Social – BNDES - PROJECAR</t>
  </si>
  <si>
    <t>Banco Nacional de Desenvolvimento Econômico e Social – BNDES  - PROJECAR</t>
  </si>
  <si>
    <t>Projeto Fortalecendo a Consolidação do Sistema Estadual de Unidades de Conservação do Amazonas – SEMA</t>
  </si>
  <si>
    <t>PERNSS</t>
  </si>
  <si>
    <t>Companhia Hidrelétrica Teles Pires - CHTP / TCCA nº. 001/2015, de 05/03/2015</t>
  </si>
  <si>
    <t>Manaus Transmissora de Energia S/A / TCCA nº. 002/2015, de 07/04/2015</t>
  </si>
  <si>
    <t>Transportadora Associada de Gás S/A - TAG / TCCA nº. 001/2009, de 21/12/2009</t>
  </si>
  <si>
    <t xml:space="preserve">Recurso repatriado da Petrobrás </t>
  </si>
  <si>
    <t>Termo de Fomento nº 001/2019 - Emenda Parlamentar</t>
  </si>
  <si>
    <t>Termo de Fomento nº 001/2020 - Emenda Parlamentar</t>
  </si>
  <si>
    <t>Termo de Fomento nº 005/2020 - Emenda Parlamentar</t>
  </si>
  <si>
    <t>Termo de Fomento nº 007/2020 - Emenda Parlamentar</t>
  </si>
  <si>
    <t>MA</t>
  </si>
  <si>
    <t>Programa Bolsa Floresta Familiar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</si>
</sst>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&quot;R$&quot;\ #,##0.00"/>
    <numFmt numFmtId="165" formatCode="_-&quot;R$&quot;\ * #,##0.00_-;\-&quot;R$&quot;\ * #,##0.00_-;_-&quot;R$&quot;\ * &quot;-&quot;??_-;_-@"/>
  </numFmts>
  <fonts count="24">
    <font>
      <sz val="11"/>
      <color indexed="8"/>
      <name val="Calibri"/>
      <family val="2"/>
      <charset val="1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color indexed="8"/>
      <name val="Calibri"/>
      <family val="2"/>
      <charset val="1"/>
    </font>
    <font>
      <sz val="11"/>
      <color indexed="8"/>
      <name val="Calibri"/>
      <family val="2"/>
    </font>
    <font>
      <sz val="11"/>
      <color rgb="FF000000"/>
      <name val="Calibri1"/>
    </font>
    <font>
      <sz val="10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b/>
      <sz val="15"/>
      <color theme="0"/>
      <name val="Calibri"/>
      <family val="2"/>
    </font>
    <font>
      <sz val="11"/>
      <name val="Calibri"/>
      <family val="2"/>
    </font>
    <font>
      <b/>
      <sz val="12.5"/>
      <name val="Calibri"/>
      <family val="2"/>
    </font>
    <font>
      <b/>
      <sz val="11"/>
      <color theme="1" tint="0.499984740745262"/>
      <name val="Calibri"/>
      <family val="2"/>
    </font>
    <font>
      <sz val="11"/>
      <color theme="2" tint="-0.749992370372631"/>
      <name val="Calibri"/>
      <family val="2"/>
    </font>
    <font>
      <b/>
      <sz val="12"/>
      <color theme="2" tint="-0.749992370372631"/>
      <name val="Calibri"/>
      <family val="2"/>
    </font>
    <font>
      <sz val="12"/>
      <color theme="2" tint="-0.749992370372631"/>
      <name val="Calibri"/>
      <family val="2"/>
    </font>
    <font>
      <sz val="10"/>
      <color theme="2" tint="-0.749992370372631"/>
      <name val="Calibri"/>
      <family val="2"/>
    </font>
    <font>
      <b/>
      <sz val="10"/>
      <color theme="2" tint="-0.749992370372631"/>
      <name val="Calibri"/>
      <family val="2"/>
    </font>
    <font>
      <i/>
      <sz val="10"/>
      <color theme="2" tint="-0.749992370372631"/>
      <name val="Calibri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theme="9" tint="0.39997558519241921"/>
        <bgColor indexed="46"/>
      </patternFill>
    </fill>
    <fill>
      <patternFill patternType="solid">
        <fgColor theme="9" tint="0.79998168889431442"/>
        <bgColor indexed="9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2"/>
        <bgColor rgb="FFF2F2F2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theme="0"/>
      </top>
      <bottom/>
      <diagonal/>
    </border>
    <border>
      <left/>
      <right/>
      <top/>
      <bottom style="medium">
        <color theme="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2" fillId="0" borderId="0"/>
    <xf numFmtId="0" fontId="5" fillId="0" borderId="0" applyNumberFormat="0" applyBorder="0" applyProtection="0"/>
    <xf numFmtId="44" fontId="1" fillId="0" borderId="0" applyFill="0" applyBorder="0" applyAlignment="0" applyProtection="0"/>
    <xf numFmtId="44" fontId="1" fillId="0" borderId="0" applyFill="0" applyBorder="0" applyAlignment="0" applyProtection="0"/>
    <xf numFmtId="0" fontId="4" fillId="0" borderId="0"/>
  </cellStyleXfs>
  <cellXfs count="256">
    <xf numFmtId="0" fontId="0" fillId="0" borderId="0" xfId="0"/>
    <xf numFmtId="0" fontId="2" fillId="0" borderId="0" xfId="1"/>
    <xf numFmtId="0" fontId="3" fillId="0" borderId="0" xfId="1" applyFont="1"/>
    <xf numFmtId="0" fontId="3" fillId="0" borderId="0" xfId="0" applyFont="1"/>
    <xf numFmtId="0" fontId="0" fillId="0" borderId="0" xfId="0" applyAlignment="1">
      <alignment wrapText="1"/>
    </xf>
    <xf numFmtId="0" fontId="2" fillId="0" borderId="0" xfId="1" applyAlignment="1">
      <alignment wrapText="1"/>
    </xf>
    <xf numFmtId="0" fontId="4" fillId="0" borderId="0" xfId="0" applyFont="1"/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1" applyFont="1" applyBorder="1" applyAlignment="1">
      <alignment vertical="center"/>
    </xf>
    <xf numFmtId="164" fontId="8" fillId="0" borderId="2" xfId="1" applyNumberFormat="1" applyFont="1" applyBorder="1" applyAlignment="1">
      <alignment vertical="center"/>
    </xf>
    <xf numFmtId="164" fontId="8" fillId="0" borderId="1" xfId="1" applyNumberFormat="1" applyFont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164" fontId="8" fillId="0" borderId="13" xfId="1" applyNumberFormat="1" applyFont="1" applyBorder="1" applyAlignment="1">
      <alignment vertical="center"/>
    </xf>
    <xf numFmtId="0" fontId="8" fillId="0" borderId="6" xfId="0" applyFont="1" applyBorder="1" applyAlignment="1">
      <alignment horizontal="left" vertical="center" wrapText="1"/>
    </xf>
    <xf numFmtId="0" fontId="8" fillId="0" borderId="6" xfId="1" applyFont="1" applyBorder="1" applyAlignment="1">
      <alignment vertical="center"/>
    </xf>
    <xf numFmtId="164" fontId="8" fillId="0" borderId="15" xfId="1" applyNumberFormat="1" applyFont="1" applyBorder="1" applyAlignment="1">
      <alignment vertical="center"/>
    </xf>
    <xf numFmtId="164" fontId="8" fillId="0" borderId="6" xfId="1" applyNumberFormat="1" applyFont="1" applyBorder="1" applyAlignment="1">
      <alignment vertical="center"/>
    </xf>
    <xf numFmtId="0" fontId="9" fillId="5" borderId="1" xfId="1" applyFont="1" applyFill="1" applyBorder="1" applyAlignment="1">
      <alignment horizontal="center"/>
    </xf>
    <xf numFmtId="0" fontId="2" fillId="0" borderId="0" xfId="1" applyFill="1"/>
    <xf numFmtId="0" fontId="2" fillId="0" borderId="0" xfId="1" applyFill="1" applyAlignment="1">
      <alignment wrapText="1"/>
    </xf>
    <xf numFmtId="164" fontId="8" fillId="0" borderId="8" xfId="1" applyNumberFormat="1" applyFont="1" applyBorder="1" applyAlignment="1">
      <alignment vertical="center"/>
    </xf>
    <xf numFmtId="164" fontId="8" fillId="0" borderId="11" xfId="1" applyNumberFormat="1" applyFont="1" applyBorder="1" applyAlignment="1">
      <alignment vertical="center"/>
    </xf>
    <xf numFmtId="164" fontId="8" fillId="0" borderId="20" xfId="1" applyNumberFormat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0" fontId="8" fillId="0" borderId="8" xfId="1" applyFont="1" applyBorder="1" applyAlignment="1">
      <alignment vertical="center"/>
    </xf>
    <xf numFmtId="0" fontId="8" fillId="0" borderId="11" xfId="1" applyFont="1" applyBorder="1" applyAlignment="1">
      <alignment vertical="center"/>
    </xf>
    <xf numFmtId="0" fontId="8" fillId="0" borderId="20" xfId="1" applyFont="1" applyBorder="1" applyAlignment="1">
      <alignment vertical="center"/>
    </xf>
    <xf numFmtId="44" fontId="10" fillId="0" borderId="24" xfId="3" applyFont="1" applyBorder="1" applyAlignment="1">
      <alignment vertical="center"/>
    </xf>
    <xf numFmtId="44" fontId="10" fillId="0" borderId="9" xfId="3" applyFont="1" applyBorder="1" applyAlignment="1">
      <alignment vertical="center"/>
    </xf>
    <xf numFmtId="44" fontId="10" fillId="0" borderId="25" xfId="3" applyFont="1" applyBorder="1" applyAlignment="1">
      <alignment vertical="center"/>
    </xf>
    <xf numFmtId="164" fontId="1" fillId="0" borderId="3" xfId="3" applyNumberFormat="1" applyFont="1" applyBorder="1" applyAlignment="1">
      <alignment vertical="center"/>
    </xf>
    <xf numFmtId="44" fontId="1" fillId="0" borderId="3" xfId="3" applyFont="1" applyBorder="1" applyAlignment="1">
      <alignment vertical="center"/>
    </xf>
    <xf numFmtId="44" fontId="1" fillId="0" borderId="12" xfId="3" applyFont="1" applyBorder="1" applyAlignment="1">
      <alignment vertical="center"/>
    </xf>
    <xf numFmtId="44" fontId="1" fillId="0" borderId="5" xfId="3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44" fontId="9" fillId="5" borderId="8" xfId="1" applyNumberFormat="1" applyFont="1" applyFill="1" applyBorder="1"/>
    <xf numFmtId="44" fontId="9" fillId="5" borderId="19" xfId="1" applyNumberFormat="1" applyFont="1" applyFill="1" applyBorder="1"/>
    <xf numFmtId="0" fontId="6" fillId="0" borderId="12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center" vertical="center"/>
    </xf>
    <xf numFmtId="0" fontId="8" fillId="0" borderId="13" xfId="1" applyFont="1" applyBorder="1" applyAlignment="1">
      <alignment vertical="center"/>
    </xf>
    <xf numFmtId="0" fontId="8" fillId="0" borderId="12" xfId="1" applyFont="1" applyBorder="1" applyAlignment="1">
      <alignment vertical="center"/>
    </xf>
    <xf numFmtId="164" fontId="8" fillId="0" borderId="10" xfId="1" applyNumberFormat="1" applyFont="1" applyBorder="1" applyAlignment="1">
      <alignment vertical="center"/>
    </xf>
    <xf numFmtId="0" fontId="8" fillId="3" borderId="26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4" borderId="28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164" fontId="10" fillId="0" borderId="24" xfId="3" applyNumberFormat="1" applyFont="1" applyBorder="1" applyAlignment="1">
      <alignment vertical="center"/>
    </xf>
    <xf numFmtId="44" fontId="1" fillId="0" borderId="3" xfId="3" applyNumberFormat="1" applyFont="1" applyBorder="1" applyAlignment="1">
      <alignment vertical="center"/>
    </xf>
    <xf numFmtId="0" fontId="12" fillId="8" borderId="0" xfId="0" applyFont="1" applyFill="1" applyAlignment="1">
      <alignment vertical="center"/>
    </xf>
    <xf numFmtId="0" fontId="12" fillId="8" borderId="0" xfId="0" applyFont="1" applyFill="1" applyBorder="1" applyAlignment="1">
      <alignment vertical="center"/>
    </xf>
    <xf numFmtId="0" fontId="13" fillId="8" borderId="34" xfId="0" applyFont="1" applyFill="1" applyBorder="1" applyAlignment="1">
      <alignment horizontal="justify" vertical="center" wrapText="1"/>
    </xf>
    <xf numFmtId="0" fontId="13" fillId="8" borderId="0" xfId="0" applyFont="1" applyFill="1" applyBorder="1" applyAlignment="1">
      <alignment horizontal="justify" vertical="center" wrapText="1"/>
    </xf>
    <xf numFmtId="0" fontId="13" fillId="8" borderId="0" xfId="0" applyFont="1" applyFill="1" applyBorder="1" applyAlignment="1">
      <alignment horizontal="left" vertical="center" wrapText="1"/>
    </xf>
    <xf numFmtId="0" fontId="13" fillId="8" borderId="35" xfId="0" applyFont="1" applyFill="1" applyBorder="1" applyAlignment="1">
      <alignment horizontal="justify" vertical="center" wrapText="1"/>
    </xf>
    <xf numFmtId="0" fontId="15" fillId="8" borderId="0" xfId="0" applyFont="1" applyFill="1" applyBorder="1" applyAlignment="1">
      <alignment horizontal="left" vertical="top"/>
    </xf>
    <xf numFmtId="49" fontId="15" fillId="8" borderId="0" xfId="0" applyNumberFormat="1" applyFont="1" applyFill="1" applyBorder="1" applyAlignment="1">
      <alignment vertical="top"/>
    </xf>
    <xf numFmtId="0" fontId="8" fillId="0" borderId="8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164" fontId="8" fillId="0" borderId="8" xfId="1" applyNumberFormat="1" applyFont="1" applyBorder="1" applyAlignment="1">
      <alignment vertical="center" wrapText="1"/>
    </xf>
    <xf numFmtId="0" fontId="21" fillId="10" borderId="36" xfId="0" applyFont="1" applyFill="1" applyBorder="1" applyAlignment="1">
      <alignment vertical="center"/>
    </xf>
    <xf numFmtId="164" fontId="21" fillId="10" borderId="37" xfId="0" applyNumberFormat="1" applyFont="1" applyFill="1" applyBorder="1" applyAlignment="1">
      <alignment vertical="center" wrapText="1"/>
    </xf>
    <xf numFmtId="164" fontId="21" fillId="10" borderId="37" xfId="0" applyNumberFormat="1" applyFont="1" applyFill="1" applyBorder="1" applyAlignment="1">
      <alignment vertical="center"/>
    </xf>
    <xf numFmtId="0" fontId="0" fillId="0" borderId="0" xfId="0" applyFont="1"/>
    <xf numFmtId="0" fontId="0" fillId="0" borderId="0" xfId="0" applyFont="1" applyAlignment="1"/>
    <xf numFmtId="0" fontId="21" fillId="0" borderId="36" xfId="0" applyFont="1" applyBorder="1" applyAlignment="1">
      <alignment vertical="center"/>
    </xf>
    <xf numFmtId="0" fontId="21" fillId="0" borderId="36" xfId="0" applyFont="1" applyBorder="1" applyAlignment="1">
      <alignment horizontal="left" vertical="center" wrapText="1"/>
    </xf>
    <xf numFmtId="164" fontId="21" fillId="0" borderId="37" xfId="0" applyNumberFormat="1" applyFont="1" applyBorder="1" applyAlignment="1">
      <alignment vertical="center"/>
    </xf>
    <xf numFmtId="164" fontId="21" fillId="0" borderId="37" xfId="0" applyNumberFormat="1" applyFont="1" applyBorder="1" applyAlignment="1">
      <alignment vertical="center" wrapText="1"/>
    </xf>
    <xf numFmtId="164" fontId="21" fillId="0" borderId="41" xfId="0" applyNumberFormat="1" applyFont="1" applyBorder="1" applyAlignment="1">
      <alignment vertical="center"/>
    </xf>
    <xf numFmtId="164" fontId="21" fillId="10" borderId="42" xfId="0" applyNumberFormat="1" applyFont="1" applyFill="1" applyBorder="1" applyAlignment="1">
      <alignment vertical="center"/>
    </xf>
    <xf numFmtId="165" fontId="22" fillId="0" borderId="36" xfId="0" applyNumberFormat="1" applyFont="1" applyBorder="1" applyAlignment="1">
      <alignment vertical="center"/>
    </xf>
    <xf numFmtId="0" fontId="21" fillId="10" borderId="43" xfId="0" applyFont="1" applyFill="1" applyBorder="1" applyAlignment="1">
      <alignment horizontal="center" vertical="center"/>
    </xf>
    <xf numFmtId="0" fontId="21" fillId="10" borderId="45" xfId="0" applyFont="1" applyFill="1" applyBorder="1" applyAlignment="1">
      <alignment horizontal="center" vertical="center"/>
    </xf>
    <xf numFmtId="0" fontId="21" fillId="10" borderId="36" xfId="0" applyFont="1" applyFill="1" applyBorder="1" applyAlignment="1">
      <alignment horizontal="center" vertical="center"/>
    </xf>
    <xf numFmtId="164" fontId="21" fillId="10" borderId="41" xfId="0" applyNumberFormat="1" applyFont="1" applyFill="1" applyBorder="1" applyAlignment="1">
      <alignment vertical="center"/>
    </xf>
    <xf numFmtId="165" fontId="22" fillId="10" borderId="36" xfId="0" applyNumberFormat="1" applyFont="1" applyFill="1" applyBorder="1" applyAlignment="1">
      <alignment vertical="center"/>
    </xf>
    <xf numFmtId="0" fontId="21" fillId="0" borderId="43" xfId="0" applyFont="1" applyBorder="1" applyAlignment="1">
      <alignment horizontal="left" vertical="center" wrapText="1"/>
    </xf>
    <xf numFmtId="164" fontId="21" fillId="0" borderId="57" xfId="0" applyNumberFormat="1" applyFont="1" applyBorder="1" applyAlignment="1">
      <alignment vertical="center"/>
    </xf>
    <xf numFmtId="164" fontId="8" fillId="0" borderId="1" xfId="1" applyNumberFormat="1" applyFont="1" applyBorder="1" applyAlignment="1">
      <alignment vertical="center" wrapText="1"/>
    </xf>
    <xf numFmtId="44" fontId="1" fillId="0" borderId="1" xfId="3" applyFont="1" applyBorder="1" applyAlignment="1">
      <alignment vertical="center"/>
    </xf>
    <xf numFmtId="164" fontId="8" fillId="8" borderId="2" xfId="1" applyNumberFormat="1" applyFont="1" applyFill="1" applyBorder="1" applyAlignment="1">
      <alignment vertical="center"/>
    </xf>
    <xf numFmtId="0" fontId="21" fillId="10" borderId="37" xfId="0" applyFont="1" applyFill="1" applyBorder="1" applyAlignment="1">
      <alignment vertical="center"/>
    </xf>
    <xf numFmtId="0" fontId="21" fillId="0" borderId="37" xfId="0" applyFont="1" applyBorder="1" applyAlignment="1">
      <alignment vertical="center"/>
    </xf>
    <xf numFmtId="0" fontId="8" fillId="3" borderId="58" xfId="0" applyFont="1" applyFill="1" applyBorder="1" applyAlignment="1">
      <alignment horizontal="center" vertical="center" wrapText="1"/>
    </xf>
    <xf numFmtId="0" fontId="8" fillId="3" borderId="59" xfId="0" applyFont="1" applyFill="1" applyBorder="1" applyAlignment="1">
      <alignment horizontal="center" vertical="center" wrapText="1"/>
    </xf>
    <xf numFmtId="0" fontId="8" fillId="3" borderId="48" xfId="0" applyFont="1" applyFill="1" applyBorder="1" applyAlignment="1">
      <alignment horizontal="center" vertical="center" wrapText="1"/>
    </xf>
    <xf numFmtId="0" fontId="8" fillId="4" borderId="60" xfId="0" applyFont="1" applyFill="1" applyBorder="1" applyAlignment="1">
      <alignment horizontal="center" vertical="center" wrapText="1"/>
    </xf>
    <xf numFmtId="0" fontId="8" fillId="4" borderId="59" xfId="0" applyFont="1" applyFill="1" applyBorder="1" applyAlignment="1">
      <alignment horizontal="center" vertical="center" wrapText="1"/>
    </xf>
    <xf numFmtId="0" fontId="21" fillId="0" borderId="57" xfId="0" applyFont="1" applyBorder="1" applyAlignment="1">
      <alignment vertical="center"/>
    </xf>
    <xf numFmtId="0" fontId="21" fillId="10" borderId="39" xfId="0" applyFont="1" applyFill="1" applyBorder="1" applyAlignment="1">
      <alignment horizontal="center" vertical="center"/>
    </xf>
    <xf numFmtId="0" fontId="6" fillId="10" borderId="39" xfId="0" applyFont="1" applyFill="1" applyBorder="1" applyAlignment="1">
      <alignment horizontal="center" vertical="center"/>
    </xf>
    <xf numFmtId="0" fontId="21" fillId="10" borderId="36" xfId="0" applyFont="1" applyFill="1" applyBorder="1" applyAlignment="1">
      <alignment vertical="center" wrapText="1"/>
    </xf>
    <xf numFmtId="0" fontId="21" fillId="10" borderId="36" xfId="0" applyFont="1" applyFill="1" applyBorder="1" applyAlignment="1">
      <alignment horizontal="left" vertical="center" wrapText="1"/>
    </xf>
    <xf numFmtId="164" fontId="21" fillId="10" borderId="36" xfId="0" applyNumberFormat="1" applyFont="1" applyFill="1" applyBorder="1" applyAlignment="1">
      <alignment vertical="center"/>
    </xf>
    <xf numFmtId="0" fontId="21" fillId="10" borderId="37" xfId="0" applyFont="1" applyFill="1" applyBorder="1" applyAlignment="1">
      <alignment horizontal="left" vertical="center" wrapText="1"/>
    </xf>
    <xf numFmtId="164" fontId="8" fillId="0" borderId="8" xfId="1" applyNumberFormat="1" applyFont="1" applyBorder="1" applyAlignment="1">
      <alignment horizontal="left" vertical="center" wrapText="1"/>
    </xf>
    <xf numFmtId="164" fontId="8" fillId="0" borderId="1" xfId="1" applyNumberFormat="1" applyFont="1" applyBorder="1" applyAlignment="1">
      <alignment horizontal="left" vertical="center" wrapText="1"/>
    </xf>
    <xf numFmtId="0" fontId="21" fillId="10" borderId="37" xfId="0" applyFont="1" applyFill="1" applyBorder="1" applyAlignment="1">
      <alignment vertical="center" wrapText="1"/>
    </xf>
    <xf numFmtId="0" fontId="21" fillId="10" borderId="38" xfId="0" applyFont="1" applyFill="1" applyBorder="1" applyAlignment="1">
      <alignment vertical="center"/>
    </xf>
    <xf numFmtId="0" fontId="6" fillId="10" borderId="36" xfId="0" applyFont="1" applyFill="1" applyBorder="1" applyAlignment="1">
      <alignment horizontal="center" vertical="center"/>
    </xf>
    <xf numFmtId="0" fontId="6" fillId="10" borderId="57" xfId="0" applyFont="1" applyFill="1" applyBorder="1" applyAlignment="1">
      <alignment horizontal="center" vertical="center"/>
    </xf>
    <xf numFmtId="0" fontId="6" fillId="10" borderId="44" xfId="0" applyFont="1" applyFill="1" applyBorder="1" applyAlignment="1">
      <alignment horizontal="center" vertical="center"/>
    </xf>
    <xf numFmtId="164" fontId="9" fillId="5" borderId="19" xfId="1" applyNumberFormat="1" applyFont="1" applyFill="1" applyBorder="1"/>
    <xf numFmtId="164" fontId="9" fillId="5" borderId="8" xfId="1" applyNumberFormat="1" applyFont="1" applyFill="1" applyBorder="1"/>
    <xf numFmtId="0" fontId="21" fillId="10" borderId="39" xfId="0" applyFont="1" applyFill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21" fillId="10" borderId="44" xfId="0" applyFont="1" applyFill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165" fontId="10" fillId="0" borderId="80" xfId="0" applyNumberFormat="1" applyFont="1" applyBorder="1" applyAlignment="1">
      <alignment vertical="center"/>
    </xf>
    <xf numFmtId="0" fontId="6" fillId="10" borderId="36" xfId="0" applyFont="1" applyFill="1" applyBorder="1" applyAlignment="1">
      <alignment vertical="center"/>
    </xf>
    <xf numFmtId="164" fontId="6" fillId="10" borderId="37" xfId="0" applyNumberFormat="1" applyFont="1" applyFill="1" applyBorder="1" applyAlignment="1">
      <alignment vertical="center" wrapText="1"/>
    </xf>
    <xf numFmtId="164" fontId="6" fillId="10" borderId="37" xfId="0" applyNumberFormat="1" applyFont="1" applyFill="1" applyBorder="1" applyAlignment="1">
      <alignment vertical="center"/>
    </xf>
    <xf numFmtId="164" fontId="23" fillId="10" borderId="37" xfId="0" applyNumberFormat="1" applyFont="1" applyFill="1" applyBorder="1" applyAlignment="1">
      <alignment vertical="center"/>
    </xf>
    <xf numFmtId="0" fontId="6" fillId="0" borderId="36" xfId="0" applyFont="1" applyBorder="1" applyAlignment="1">
      <alignment vertical="center"/>
    </xf>
    <xf numFmtId="164" fontId="6" fillId="0" borderId="37" xfId="0" applyNumberFormat="1" applyFont="1" applyBorder="1" applyAlignment="1">
      <alignment vertical="center" wrapText="1"/>
    </xf>
    <xf numFmtId="164" fontId="6" fillId="0" borderId="37" xfId="0" applyNumberFormat="1" applyFont="1" applyBorder="1" applyAlignment="1">
      <alignment vertical="center"/>
    </xf>
    <xf numFmtId="165" fontId="1" fillId="0" borderId="37" xfId="0" applyNumberFormat="1" applyFont="1" applyBorder="1" applyAlignment="1">
      <alignment vertical="center"/>
    </xf>
    <xf numFmtId="164" fontId="6" fillId="10" borderId="81" xfId="0" applyNumberFormat="1" applyFont="1" applyFill="1" applyBorder="1" applyAlignment="1">
      <alignment vertical="center"/>
    </xf>
    <xf numFmtId="164" fontId="21" fillId="10" borderId="38" xfId="0" applyNumberFormat="1" applyFont="1" applyFill="1" applyBorder="1" applyAlignment="1">
      <alignment vertical="center"/>
    </xf>
    <xf numFmtId="164" fontId="21" fillId="10" borderId="43" xfId="0" applyNumberFormat="1" applyFont="1" applyFill="1" applyBorder="1" applyAlignment="1">
      <alignment vertical="center"/>
    </xf>
    <xf numFmtId="164" fontId="6" fillId="10" borderId="1" xfId="0" applyNumberFormat="1" applyFont="1" applyFill="1" applyBorder="1" applyAlignment="1">
      <alignment vertical="center"/>
    </xf>
    <xf numFmtId="165" fontId="1" fillId="10" borderId="1" xfId="0" applyNumberFormat="1" applyFont="1" applyFill="1" applyBorder="1" applyAlignment="1">
      <alignment vertical="center"/>
    </xf>
    <xf numFmtId="0" fontId="6" fillId="0" borderId="37" xfId="0" applyFont="1" applyBorder="1" applyAlignment="1">
      <alignment horizontal="left" vertical="center" wrapText="1"/>
    </xf>
    <xf numFmtId="164" fontId="21" fillId="10" borderId="52" xfId="0" applyNumberFormat="1" applyFont="1" applyFill="1" applyBorder="1" applyAlignment="1">
      <alignment vertical="center"/>
    </xf>
    <xf numFmtId="164" fontId="21" fillId="10" borderId="57" xfId="0" applyNumberFormat="1" applyFont="1" applyFill="1" applyBorder="1" applyAlignment="1">
      <alignment vertical="center"/>
    </xf>
    <xf numFmtId="164" fontId="23" fillId="0" borderId="57" xfId="0" applyNumberFormat="1" applyFont="1" applyBorder="1" applyAlignment="1">
      <alignment vertical="center"/>
    </xf>
    <xf numFmtId="164" fontId="23" fillId="0" borderId="37" xfId="0" applyNumberFormat="1" applyFont="1" applyBorder="1" applyAlignment="1">
      <alignment vertical="center"/>
    </xf>
    <xf numFmtId="164" fontId="23" fillId="10" borderId="36" xfId="0" applyNumberFormat="1" applyFont="1" applyFill="1" applyBorder="1" applyAlignment="1">
      <alignment vertical="center"/>
    </xf>
    <xf numFmtId="164" fontId="7" fillId="0" borderId="1" xfId="0" applyNumberFormat="1" applyFont="1" applyBorder="1" applyAlignment="1">
      <alignment horizontal="right" vertical="center" wrapText="1"/>
    </xf>
    <xf numFmtId="165" fontId="10" fillId="0" borderId="36" xfId="0" applyNumberFormat="1" applyFont="1" applyBorder="1" applyAlignment="1">
      <alignment vertical="center"/>
    </xf>
    <xf numFmtId="44" fontId="10" fillId="0" borderId="3" xfId="3" applyFont="1" applyBorder="1" applyAlignment="1">
      <alignment vertical="center"/>
    </xf>
    <xf numFmtId="164" fontId="23" fillId="0" borderId="36" xfId="0" applyNumberFormat="1" applyFont="1" applyBorder="1" applyAlignment="1">
      <alignment vertical="center"/>
    </xf>
    <xf numFmtId="164" fontId="23" fillId="10" borderId="38" xfId="0" applyNumberFormat="1" applyFont="1" applyFill="1" applyBorder="1" applyAlignment="1">
      <alignment vertical="center"/>
    </xf>
    <xf numFmtId="164" fontId="23" fillId="10" borderId="43" xfId="0" applyNumberFormat="1" applyFont="1" applyFill="1" applyBorder="1" applyAlignment="1">
      <alignment vertical="center"/>
    </xf>
    <xf numFmtId="165" fontId="10" fillId="10" borderId="1" xfId="0" applyNumberFormat="1" applyFont="1" applyFill="1" applyBorder="1" applyAlignment="1">
      <alignment vertical="center"/>
    </xf>
    <xf numFmtId="165" fontId="1" fillId="0" borderId="81" xfId="0" applyNumberFormat="1" applyFont="1" applyBorder="1" applyAlignment="1">
      <alignment vertical="center"/>
    </xf>
    <xf numFmtId="164" fontId="23" fillId="0" borderId="52" xfId="0" applyNumberFormat="1" applyFont="1" applyBorder="1" applyAlignment="1">
      <alignment vertical="center"/>
    </xf>
    <xf numFmtId="165" fontId="10" fillId="0" borderId="1" xfId="0" applyNumberFormat="1" applyFont="1" applyBorder="1" applyAlignment="1">
      <alignment vertical="center"/>
    </xf>
    <xf numFmtId="164" fontId="6" fillId="0" borderId="81" xfId="0" applyNumberFormat="1" applyFont="1" applyBorder="1" applyAlignment="1">
      <alignment vertical="center"/>
    </xf>
    <xf numFmtId="165" fontId="10" fillId="0" borderId="38" xfId="0" applyNumberFormat="1" applyFont="1" applyBorder="1" applyAlignment="1">
      <alignment vertical="center"/>
    </xf>
    <xf numFmtId="165" fontId="10" fillId="0" borderId="43" xfId="0" applyNumberFormat="1" applyFont="1" applyBorder="1" applyAlignment="1">
      <alignment vertical="center"/>
    </xf>
    <xf numFmtId="164" fontId="23" fillId="0" borderId="1" xfId="0" applyNumberFormat="1" applyFont="1" applyBorder="1" applyAlignment="1">
      <alignment vertical="center"/>
    </xf>
    <xf numFmtId="164" fontId="23" fillId="10" borderId="52" xfId="0" applyNumberFormat="1" applyFont="1" applyFill="1" applyBorder="1" applyAlignment="1">
      <alignment vertical="center"/>
    </xf>
    <xf numFmtId="164" fontId="23" fillId="10" borderId="57" xfId="0" applyNumberFormat="1" applyFont="1" applyFill="1" applyBorder="1" applyAlignment="1">
      <alignment vertical="center"/>
    </xf>
    <xf numFmtId="164" fontId="23" fillId="10" borderId="1" xfId="0" applyNumberFormat="1" applyFont="1" applyFill="1" applyBorder="1" applyAlignment="1">
      <alignment vertical="center"/>
    </xf>
    <xf numFmtId="164" fontId="21" fillId="10" borderId="81" xfId="0" applyNumberFormat="1" applyFont="1" applyFill="1" applyBorder="1" applyAlignment="1">
      <alignment vertical="center"/>
    </xf>
    <xf numFmtId="164" fontId="21" fillId="10" borderId="1" xfId="0" applyNumberFormat="1" applyFont="1" applyFill="1" applyBorder="1" applyAlignment="1">
      <alignment vertical="center"/>
    </xf>
    <xf numFmtId="164" fontId="21" fillId="10" borderId="61" xfId="0" applyNumberFormat="1" applyFont="1" applyFill="1" applyBorder="1" applyAlignment="1">
      <alignment vertical="center"/>
    </xf>
    <xf numFmtId="0" fontId="12" fillId="8" borderId="0" xfId="0" applyFont="1" applyFill="1" applyAlignment="1">
      <alignment horizontal="center" vertical="center"/>
    </xf>
    <xf numFmtId="0" fontId="11" fillId="9" borderId="0" xfId="0" applyFont="1" applyFill="1" applyAlignment="1">
      <alignment horizontal="center" vertical="center"/>
    </xf>
    <xf numFmtId="0" fontId="14" fillId="6" borderId="0" xfId="0" applyFont="1" applyFill="1" applyBorder="1" applyAlignment="1">
      <alignment horizontal="center" vertical="center" wrapText="1"/>
    </xf>
    <xf numFmtId="49" fontId="18" fillId="7" borderId="0" xfId="0" applyNumberFormat="1" applyFont="1" applyFill="1" applyBorder="1" applyAlignment="1">
      <alignment horizontal="distributed" vertical="center" wrapText="1" indent="1"/>
    </xf>
    <xf numFmtId="0" fontId="12" fillId="7" borderId="0" xfId="0" applyFont="1" applyFill="1" applyAlignment="1">
      <alignment horizontal="center" vertical="center"/>
    </xf>
    <xf numFmtId="0" fontId="16" fillId="6" borderId="0" xfId="0" applyFont="1" applyFill="1" applyBorder="1" applyAlignment="1">
      <alignment horizontal="left" vertical="center" wrapText="1" indent="1"/>
    </xf>
    <xf numFmtId="49" fontId="18" fillId="7" borderId="0" xfId="0" applyNumberFormat="1" applyFont="1" applyFill="1" applyBorder="1" applyAlignment="1">
      <alignment horizontal="center" vertical="center" wrapText="1"/>
    </xf>
    <xf numFmtId="49" fontId="15" fillId="7" borderId="0" xfId="0" applyNumberFormat="1" applyFont="1" applyFill="1" applyBorder="1" applyAlignment="1">
      <alignment horizontal="left" vertical="top" wrapText="1" indent="1"/>
    </xf>
    <xf numFmtId="49" fontId="15" fillId="7" borderId="0" xfId="0" applyNumberFormat="1" applyFont="1" applyFill="1" applyBorder="1" applyAlignment="1">
      <alignment horizontal="left" vertical="top" inden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8" fillId="6" borderId="16" xfId="1" applyFont="1" applyFill="1" applyBorder="1" applyAlignment="1">
      <alignment horizontal="justify" vertical="center" wrapText="1"/>
    </xf>
    <xf numFmtId="0" fontId="8" fillId="6" borderId="17" xfId="1" applyFont="1" applyFill="1" applyBorder="1" applyAlignment="1">
      <alignment horizontal="justify" vertical="center" wrapText="1"/>
    </xf>
    <xf numFmtId="0" fontId="8" fillId="6" borderId="32" xfId="1" applyFont="1" applyFill="1" applyBorder="1" applyAlignment="1">
      <alignment horizontal="justify" vertical="center" wrapText="1"/>
    </xf>
    <xf numFmtId="0" fontId="2" fillId="5" borderId="33" xfId="1" applyFill="1" applyBorder="1" applyAlignment="1">
      <alignment horizontal="justify" vertical="top"/>
    </xf>
    <xf numFmtId="0" fontId="2" fillId="5" borderId="17" xfId="1" applyFill="1" applyBorder="1" applyAlignment="1">
      <alignment horizontal="justify" vertical="top"/>
    </xf>
    <xf numFmtId="0" fontId="2" fillId="5" borderId="18" xfId="1" applyFill="1" applyBorder="1" applyAlignment="1">
      <alignment horizontal="justify" vertical="top"/>
    </xf>
    <xf numFmtId="0" fontId="21" fillId="10" borderId="73" xfId="0" applyFont="1" applyFill="1" applyBorder="1" applyAlignment="1">
      <alignment horizontal="center" vertical="center"/>
    </xf>
    <xf numFmtId="0" fontId="21" fillId="10" borderId="71" xfId="0" applyFont="1" applyFill="1" applyBorder="1" applyAlignment="1">
      <alignment horizontal="center" vertical="center"/>
    </xf>
    <xf numFmtId="0" fontId="21" fillId="10" borderId="72" xfId="0" applyFont="1" applyFill="1" applyBorder="1" applyAlignment="1">
      <alignment horizontal="center" vertical="center"/>
    </xf>
    <xf numFmtId="0" fontId="21" fillId="10" borderId="73" xfId="0" applyFont="1" applyFill="1" applyBorder="1" applyAlignment="1">
      <alignment vertical="center"/>
    </xf>
    <xf numFmtId="0" fontId="21" fillId="10" borderId="71" xfId="0" applyFont="1" applyFill="1" applyBorder="1" applyAlignment="1">
      <alignment vertical="center"/>
    </xf>
    <xf numFmtId="0" fontId="21" fillId="10" borderId="72" xfId="0" applyFont="1" applyFill="1" applyBorder="1" applyAlignment="1">
      <alignment vertical="center"/>
    </xf>
    <xf numFmtId="0" fontId="21" fillId="10" borderId="73" xfId="0" applyFont="1" applyFill="1" applyBorder="1" applyAlignment="1">
      <alignment vertical="center" wrapText="1"/>
    </xf>
    <xf numFmtId="0" fontId="21" fillId="10" borderId="71" xfId="0" applyFont="1" applyFill="1" applyBorder="1" applyAlignment="1">
      <alignment vertical="center" wrapText="1"/>
    </xf>
    <xf numFmtId="0" fontId="21" fillId="10" borderId="7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21" fillId="10" borderId="74" xfId="0" applyFont="1" applyFill="1" applyBorder="1" applyAlignment="1">
      <alignment horizontal="center" vertical="center"/>
    </xf>
    <xf numFmtId="0" fontId="21" fillId="10" borderId="61" xfId="0" applyFont="1" applyFill="1" applyBorder="1" applyAlignment="1">
      <alignment horizontal="center" vertical="center"/>
    </xf>
    <xf numFmtId="0" fontId="21" fillId="10" borderId="62" xfId="0" applyFont="1" applyFill="1" applyBorder="1" applyAlignment="1">
      <alignment horizontal="center" vertical="center"/>
    </xf>
    <xf numFmtId="0" fontId="21" fillId="10" borderId="75" xfId="0" applyFont="1" applyFill="1" applyBorder="1" applyAlignment="1">
      <alignment vertical="center"/>
    </xf>
    <xf numFmtId="0" fontId="21" fillId="10" borderId="63" xfId="0" applyFont="1" applyFill="1" applyBorder="1" applyAlignment="1">
      <alignment vertical="center"/>
    </xf>
    <xf numFmtId="0" fontId="21" fillId="10" borderId="64" xfId="0" applyFont="1" applyFill="1" applyBorder="1" applyAlignment="1">
      <alignment vertical="center"/>
    </xf>
    <xf numFmtId="0" fontId="21" fillId="10" borderId="75" xfId="0" applyFont="1" applyFill="1" applyBorder="1" applyAlignment="1">
      <alignment horizontal="center" vertical="center"/>
    </xf>
    <xf numFmtId="0" fontId="21" fillId="10" borderId="63" xfId="0" applyFont="1" applyFill="1" applyBorder="1" applyAlignment="1">
      <alignment horizontal="center" vertical="center"/>
    </xf>
    <xf numFmtId="0" fontId="21" fillId="10" borderId="64" xfId="0" applyFont="1" applyFill="1" applyBorder="1" applyAlignment="1">
      <alignment horizontal="center" vertical="center"/>
    </xf>
    <xf numFmtId="0" fontId="8" fillId="0" borderId="66" xfId="0" applyFont="1" applyFill="1" applyBorder="1" applyAlignment="1">
      <alignment horizontal="center" vertical="center"/>
    </xf>
    <xf numFmtId="0" fontId="8" fillId="0" borderId="58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67" xfId="0" applyFont="1" applyBorder="1" applyAlignment="1">
      <alignment vertical="center" wrapText="1"/>
    </xf>
    <xf numFmtId="0" fontId="8" fillId="0" borderId="59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8" fillId="0" borderId="68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66" xfId="1" applyFont="1" applyBorder="1" applyAlignment="1">
      <alignment horizontal="center" vertical="center"/>
    </xf>
    <xf numFmtId="0" fontId="8" fillId="0" borderId="58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8" fillId="0" borderId="79" xfId="1" applyFont="1" applyBorder="1" applyAlignment="1">
      <alignment horizontal="center" vertical="center"/>
    </xf>
    <xf numFmtId="0" fontId="8" fillId="0" borderId="65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21" fillId="10" borderId="1" xfId="0" applyFont="1" applyFill="1" applyBorder="1" applyAlignment="1">
      <alignment horizontal="center" vertical="center"/>
    </xf>
    <xf numFmtId="0" fontId="21" fillId="10" borderId="76" xfId="0" applyFont="1" applyFill="1" applyBorder="1" applyAlignment="1">
      <alignment vertical="center"/>
    </xf>
    <xf numFmtId="0" fontId="21" fillId="10" borderId="77" xfId="0" applyFont="1" applyFill="1" applyBorder="1" applyAlignment="1">
      <alignment vertical="center"/>
    </xf>
    <xf numFmtId="0" fontId="21" fillId="10" borderId="78" xfId="0" applyFont="1" applyFill="1" applyBorder="1" applyAlignment="1">
      <alignment vertical="center"/>
    </xf>
    <xf numFmtId="0" fontId="6" fillId="0" borderId="46" xfId="0" applyFont="1" applyFill="1" applyBorder="1" applyAlignment="1">
      <alignment horizontal="center" vertical="center"/>
    </xf>
    <xf numFmtId="0" fontId="6" fillId="0" borderId="58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8" fillId="0" borderId="47" xfId="0" applyFont="1" applyBorder="1" applyAlignment="1">
      <alignment vertical="center" wrapText="1"/>
    </xf>
    <xf numFmtId="0" fontId="8" fillId="0" borderId="48" xfId="0" applyFont="1" applyBorder="1" applyAlignment="1">
      <alignment horizontal="center" vertical="center"/>
    </xf>
    <xf numFmtId="0" fontId="8" fillId="0" borderId="46" xfId="1" applyFont="1" applyBorder="1" applyAlignment="1">
      <alignment horizontal="center" vertical="center"/>
    </xf>
    <xf numFmtId="0" fontId="8" fillId="0" borderId="49" xfId="1" applyFont="1" applyBorder="1" applyAlignment="1">
      <alignment horizontal="center" vertical="center"/>
    </xf>
    <xf numFmtId="0" fontId="21" fillId="10" borderId="70" xfId="0" applyFont="1" applyFill="1" applyBorder="1" applyAlignment="1">
      <alignment horizontal="center" vertical="center"/>
    </xf>
    <xf numFmtId="0" fontId="21" fillId="10" borderId="70" xfId="0" applyFont="1" applyFill="1" applyBorder="1" applyAlignment="1">
      <alignment vertical="center"/>
    </xf>
    <xf numFmtId="0" fontId="21" fillId="10" borderId="57" xfId="0" applyFont="1" applyFill="1" applyBorder="1" applyAlignment="1">
      <alignment horizontal="center" vertical="center"/>
    </xf>
    <xf numFmtId="0" fontId="21" fillId="10" borderId="44" xfId="0" applyFont="1" applyFill="1" applyBorder="1" applyAlignment="1">
      <alignment vertical="center"/>
    </xf>
    <xf numFmtId="0" fontId="21" fillId="10" borderId="44" xfId="0" applyFont="1" applyFill="1" applyBorder="1" applyAlignment="1">
      <alignment horizontal="center" vertical="center"/>
    </xf>
    <xf numFmtId="0" fontId="21" fillId="10" borderId="52" xfId="0" applyFont="1" applyFill="1" applyBorder="1" applyAlignment="1">
      <alignment horizontal="center" vertical="center"/>
    </xf>
    <xf numFmtId="0" fontId="21" fillId="10" borderId="39" xfId="0" applyFont="1" applyFill="1" applyBorder="1" applyAlignment="1">
      <alignment vertical="center"/>
    </xf>
    <xf numFmtId="0" fontId="21" fillId="10" borderId="39" xfId="0" applyFont="1" applyFill="1" applyBorder="1" applyAlignment="1">
      <alignment horizontal="center" vertical="center"/>
    </xf>
    <xf numFmtId="0" fontId="21" fillId="0" borderId="50" xfId="0" applyFont="1" applyBorder="1" applyAlignment="1">
      <alignment horizontal="center" vertical="center"/>
    </xf>
    <xf numFmtId="0" fontId="21" fillId="0" borderId="43" xfId="0" applyFont="1" applyBorder="1" applyAlignment="1">
      <alignment horizontal="center" vertical="center"/>
    </xf>
    <xf numFmtId="0" fontId="21" fillId="0" borderId="63" xfId="0" applyFont="1" applyBorder="1" applyAlignment="1">
      <alignment vertical="center" wrapText="1"/>
    </xf>
    <xf numFmtId="0" fontId="21" fillId="0" borderId="44" xfId="0" applyFont="1" applyBorder="1" applyAlignment="1">
      <alignment vertical="center" wrapText="1"/>
    </xf>
    <xf numFmtId="0" fontId="21" fillId="0" borderId="51" xfId="0" applyFont="1" applyBorder="1" applyAlignment="1">
      <alignment horizontal="center" vertical="center"/>
    </xf>
    <xf numFmtId="0" fontId="21" fillId="0" borderId="45" xfId="0" applyFont="1" applyBorder="1" applyAlignment="1">
      <alignment horizontal="center" vertical="center"/>
    </xf>
    <xf numFmtId="0" fontId="21" fillId="0" borderId="56" xfId="0" applyFont="1" applyBorder="1" applyAlignment="1">
      <alignment horizontal="center" vertical="center"/>
    </xf>
    <xf numFmtId="0" fontId="21" fillId="0" borderId="54" xfId="0" applyFont="1" applyBorder="1" applyAlignment="1">
      <alignment horizontal="center" vertical="center"/>
    </xf>
    <xf numFmtId="0" fontId="21" fillId="0" borderId="38" xfId="0" applyFont="1" applyBorder="1" applyAlignment="1">
      <alignment horizontal="center" vertical="center"/>
    </xf>
    <xf numFmtId="0" fontId="21" fillId="0" borderId="39" xfId="0" applyFont="1" applyBorder="1" applyAlignment="1">
      <alignment vertical="center" wrapText="1"/>
    </xf>
    <xf numFmtId="0" fontId="21" fillId="0" borderId="40" xfId="0" applyFont="1" applyBorder="1" applyAlignment="1">
      <alignment horizontal="center" vertical="center"/>
    </xf>
    <xf numFmtId="0" fontId="21" fillId="0" borderId="55" xfId="0" applyFont="1" applyBorder="1" applyAlignment="1">
      <alignment horizontal="center" vertical="center"/>
    </xf>
    <xf numFmtId="0" fontId="21" fillId="0" borderId="53" xfId="0" applyFont="1" applyBorder="1" applyAlignment="1">
      <alignment horizontal="center" vertical="center"/>
    </xf>
    <xf numFmtId="0" fontId="0" fillId="5" borderId="33" xfId="1" applyFont="1" applyFill="1" applyBorder="1" applyAlignment="1">
      <alignment horizontal="justify" vertical="top"/>
    </xf>
  </cellXfs>
  <cellStyles count="6">
    <cellStyle name="Excel Built-in Excel Built-in TableStyleLight1" xfId="1" xr:uid="{00000000-0005-0000-0000-000000000000}"/>
    <cellStyle name="Excel Built-in Normal" xfId="2" xr:uid="{00000000-0005-0000-0000-000001000000}"/>
    <cellStyle name="Excel Built-in Normal 1" xfId="5" xr:uid="{00000000-0005-0000-0000-000002000000}"/>
    <cellStyle name="Moeda" xfId="3" builtinId="4"/>
    <cellStyle name="Moeda 2" xfId="4" xr:uid="{00000000-0005-0000-0000-000004000000}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BF1DE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14C2D"/>
      <color rgb="FF0060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8415920717/Desktop/CONTRAPARTIDA%20ARPA/Modelo_Contrapartida_ano_base_2019%20(atualizada%20em%2026-11-2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NTRAPARTIDA%20ARPA\Modelo_Contrapartida_ano_base_2019%20(atualizada%20em%2026-11-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ções"/>
      <sheetName val="Contrapartida_AC"/>
      <sheetName val="Contrapartida_AM"/>
      <sheetName val="Contrapartida_AP"/>
      <sheetName val="Contrapartida_ICMBio"/>
      <sheetName val="Contrapartida_MT"/>
      <sheetName val="Contrapartida_PA"/>
      <sheetName val="Contrapartida_RO"/>
      <sheetName val="Contrapartida_TO"/>
      <sheetName val="Contrapartida_2018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ARPA 15 Anos">
      <a:dk1>
        <a:sysClr val="windowText" lastClr="000000"/>
      </a:dk1>
      <a:lt1>
        <a:sysClr val="window" lastClr="FFFFFF"/>
      </a:lt1>
      <a:dk2>
        <a:srgbClr val="06545E"/>
      </a:dk2>
      <a:lt2>
        <a:srgbClr val="E7E6E6"/>
      </a:lt2>
      <a:accent1>
        <a:srgbClr val="00BFD3"/>
      </a:accent1>
      <a:accent2>
        <a:srgbClr val="F9AC23"/>
      </a:accent2>
      <a:accent3>
        <a:srgbClr val="0B7982"/>
      </a:accent3>
      <a:accent4>
        <a:srgbClr val="F9D438"/>
      </a:accent4>
      <a:accent5>
        <a:srgbClr val="06545E"/>
      </a:accent5>
      <a:accent6>
        <a:srgbClr val="5DB13E"/>
      </a:accent6>
      <a:hlink>
        <a:srgbClr val="00C1B7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B1:X11"/>
  <sheetViews>
    <sheetView workbookViewId="0">
      <selection activeCell="K11" sqref="K11:S11"/>
    </sheetView>
  </sheetViews>
  <sheetFormatPr defaultColWidth="9.140625" defaultRowHeight="15"/>
  <cols>
    <col min="1" max="1" width="1.140625" style="60" customWidth="1"/>
    <col min="2" max="2" width="6.85546875" style="60" customWidth="1"/>
    <col min="3" max="3" width="6.140625" style="60" customWidth="1"/>
    <col min="4" max="4" width="6.7109375" style="60" customWidth="1"/>
    <col min="5" max="5" width="6.85546875" style="60" customWidth="1"/>
    <col min="6" max="6" width="5.28515625" style="60" customWidth="1"/>
    <col min="7" max="7" width="5.42578125" style="60" customWidth="1"/>
    <col min="8" max="8" width="3.7109375" style="60" customWidth="1"/>
    <col min="9" max="9" width="5.42578125" style="60" customWidth="1"/>
    <col min="10" max="10" width="0.7109375" style="60" customWidth="1"/>
    <col min="11" max="14" width="8.5703125" style="60" customWidth="1"/>
    <col min="15" max="15" width="0.7109375" style="60" customWidth="1"/>
    <col min="16" max="19" width="15.5703125" style="60" customWidth="1"/>
    <col min="20" max="20" width="0.5703125" style="60" customWidth="1"/>
    <col min="21" max="24" width="9.140625" style="60" customWidth="1"/>
    <col min="25" max="16384" width="9.140625" style="60"/>
  </cols>
  <sheetData>
    <row r="1" spans="2:24" ht="6" customHeight="1"/>
    <row r="2" spans="2:24" ht="19.5">
      <c r="B2" s="163" t="s">
        <v>147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</row>
    <row r="3" spans="2:24" ht="3.75" customHeight="1" thickBot="1">
      <c r="O3" s="162"/>
    </row>
    <row r="4" spans="2:24" ht="30.75" customHeight="1">
      <c r="B4" s="167" t="s">
        <v>151</v>
      </c>
      <c r="C4" s="167"/>
      <c r="D4" s="167"/>
      <c r="E4" s="167"/>
      <c r="F4" s="167"/>
      <c r="G4" s="167"/>
      <c r="H4" s="167"/>
      <c r="I4" s="167"/>
      <c r="J4" s="62"/>
      <c r="K4" s="164" t="s">
        <v>148</v>
      </c>
      <c r="L4" s="164"/>
      <c r="M4" s="164"/>
      <c r="N4" s="164"/>
      <c r="O4" s="162"/>
      <c r="P4" s="164" t="s">
        <v>149</v>
      </c>
      <c r="Q4" s="164"/>
      <c r="R4" s="164"/>
      <c r="S4" s="164"/>
      <c r="U4" s="164" t="s">
        <v>150</v>
      </c>
      <c r="V4" s="164"/>
      <c r="W4" s="164"/>
      <c r="X4" s="164"/>
    </row>
    <row r="5" spans="2:24" ht="3.75" customHeight="1">
      <c r="B5" s="167"/>
      <c r="C5" s="167"/>
      <c r="D5" s="167"/>
      <c r="E5" s="167"/>
      <c r="F5" s="167"/>
      <c r="G5" s="167"/>
      <c r="H5" s="167"/>
      <c r="I5" s="167"/>
      <c r="J5" s="61"/>
      <c r="K5" s="61"/>
      <c r="L5" s="61"/>
      <c r="M5" s="61"/>
      <c r="N5" s="61"/>
      <c r="O5" s="162"/>
      <c r="P5" s="61"/>
      <c r="Q5" s="61"/>
      <c r="R5" s="61"/>
      <c r="S5" s="61"/>
    </row>
    <row r="6" spans="2:24" ht="24.75" customHeight="1">
      <c r="B6" s="167"/>
      <c r="C6" s="167"/>
      <c r="D6" s="167"/>
      <c r="E6" s="167"/>
      <c r="F6" s="167"/>
      <c r="G6" s="167"/>
      <c r="H6" s="167"/>
      <c r="I6" s="167"/>
      <c r="J6" s="63"/>
      <c r="K6" s="169" t="s">
        <v>155</v>
      </c>
      <c r="L6" s="170"/>
      <c r="M6" s="170"/>
      <c r="N6" s="170"/>
      <c r="O6" s="162"/>
      <c r="P6" s="169" t="s">
        <v>154</v>
      </c>
      <c r="Q6" s="169"/>
      <c r="R6" s="169"/>
      <c r="S6" s="169"/>
      <c r="U6" s="165" t="s">
        <v>153</v>
      </c>
      <c r="V6" s="165"/>
      <c r="W6" s="165"/>
      <c r="X6" s="165"/>
    </row>
    <row r="7" spans="2:24" ht="7.5" customHeight="1">
      <c r="B7" s="167"/>
      <c r="C7" s="167"/>
      <c r="D7" s="167"/>
      <c r="E7" s="167"/>
      <c r="F7" s="167"/>
      <c r="G7" s="167"/>
      <c r="H7" s="167"/>
      <c r="I7" s="167"/>
      <c r="J7" s="61"/>
      <c r="K7" s="170"/>
      <c r="L7" s="170"/>
      <c r="M7" s="170"/>
      <c r="N7" s="170"/>
      <c r="O7" s="162"/>
      <c r="P7" s="169"/>
      <c r="Q7" s="169"/>
      <c r="R7" s="169"/>
      <c r="S7" s="169"/>
      <c r="U7" s="165"/>
      <c r="V7" s="165"/>
      <c r="W7" s="165"/>
      <c r="X7" s="165"/>
    </row>
    <row r="8" spans="2:24" ht="135.75" customHeight="1">
      <c r="B8" s="167"/>
      <c r="C8" s="167"/>
      <c r="D8" s="167"/>
      <c r="E8" s="167"/>
      <c r="F8" s="167"/>
      <c r="G8" s="167"/>
      <c r="H8" s="167"/>
      <c r="I8" s="167"/>
      <c r="J8" s="64"/>
      <c r="K8" s="170"/>
      <c r="L8" s="170"/>
      <c r="M8" s="170"/>
      <c r="N8" s="170"/>
      <c r="O8" s="162"/>
      <c r="P8" s="169"/>
      <c r="Q8" s="169"/>
      <c r="R8" s="169"/>
      <c r="S8" s="169"/>
      <c r="U8" s="165"/>
      <c r="V8" s="165"/>
      <c r="W8" s="165"/>
      <c r="X8" s="165"/>
    </row>
    <row r="9" spans="2:24" ht="66" customHeight="1" thickBot="1">
      <c r="B9" s="167"/>
      <c r="C9" s="167"/>
      <c r="D9" s="167"/>
      <c r="E9" s="167"/>
      <c r="F9" s="167"/>
      <c r="G9" s="167"/>
      <c r="H9" s="167"/>
      <c r="I9" s="167"/>
      <c r="J9" s="65"/>
      <c r="K9" s="170"/>
      <c r="L9" s="170"/>
      <c r="M9" s="170"/>
      <c r="N9" s="170"/>
      <c r="O9" s="162"/>
      <c r="P9" s="169"/>
      <c r="Q9" s="169"/>
      <c r="R9" s="169"/>
      <c r="S9" s="169"/>
      <c r="U9" s="165"/>
      <c r="V9" s="165"/>
      <c r="W9" s="165"/>
      <c r="X9" s="165"/>
    </row>
    <row r="10" spans="2:24" ht="3.75" customHeight="1">
      <c r="B10" s="167"/>
      <c r="C10" s="167"/>
      <c r="D10" s="167"/>
      <c r="E10" s="167"/>
      <c r="F10" s="167"/>
      <c r="G10" s="167"/>
      <c r="H10" s="167"/>
      <c r="I10" s="167"/>
      <c r="J10" s="63"/>
      <c r="K10" s="67"/>
      <c r="L10" s="67"/>
      <c r="M10" s="67"/>
      <c r="N10" s="67"/>
      <c r="O10" s="66"/>
      <c r="P10" s="67"/>
      <c r="Q10" s="67"/>
      <c r="R10" s="67"/>
      <c r="S10" s="67"/>
    </row>
    <row r="11" spans="2:24" ht="31.5" customHeight="1">
      <c r="B11" s="167"/>
      <c r="C11" s="167"/>
      <c r="D11" s="167"/>
      <c r="E11" s="167"/>
      <c r="F11" s="167"/>
      <c r="G11" s="167"/>
      <c r="H11" s="167"/>
      <c r="I11" s="167"/>
      <c r="K11" s="168" t="s">
        <v>152</v>
      </c>
      <c r="L11" s="168"/>
      <c r="M11" s="168"/>
      <c r="N11" s="168"/>
      <c r="O11" s="168"/>
      <c r="P11" s="168"/>
      <c r="Q11" s="168"/>
      <c r="R11" s="168"/>
      <c r="S11" s="168"/>
      <c r="U11" s="166"/>
      <c r="V11" s="166"/>
      <c r="W11" s="166"/>
      <c r="X11" s="166"/>
    </row>
  </sheetData>
  <mergeCells count="11">
    <mergeCell ref="O3:O9"/>
    <mergeCell ref="B2:X2"/>
    <mergeCell ref="U4:X4"/>
    <mergeCell ref="U6:X9"/>
    <mergeCell ref="U11:X11"/>
    <mergeCell ref="B4:I11"/>
    <mergeCell ref="P4:S4"/>
    <mergeCell ref="K11:S11"/>
    <mergeCell ref="P6:S9"/>
    <mergeCell ref="K6:N9"/>
    <mergeCell ref="K4:N4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0.59999389629810485"/>
  </sheetPr>
  <dimension ref="A1:BT122"/>
  <sheetViews>
    <sheetView showGridLines="0" zoomScale="90" zoomScaleNormal="9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F4" sqref="F4"/>
    </sheetView>
  </sheetViews>
  <sheetFormatPr defaultColWidth="8.7109375" defaultRowHeight="15"/>
  <cols>
    <col min="1" max="1" width="6.85546875" style="1" bestFit="1" customWidth="1"/>
    <col min="2" max="2" width="39.42578125" style="5" customWidth="1"/>
    <col min="3" max="3" width="7.7109375" style="1" bestFit="1" customWidth="1"/>
    <col min="4" max="4" width="11.85546875" style="1" customWidth="1"/>
    <col min="5" max="5" width="13" style="1" customWidth="1"/>
    <col min="6" max="6" width="23.140625" style="1" bestFit="1" customWidth="1"/>
    <col min="7" max="8" width="13.28515625" style="1" customWidth="1"/>
    <col min="9" max="9" width="14" style="1" customWidth="1"/>
    <col min="10" max="10" width="12.7109375" style="1" bestFit="1" customWidth="1"/>
    <col min="11" max="11" width="17" style="1" bestFit="1" customWidth="1"/>
    <col min="12" max="12" width="21.42578125" style="1" bestFit="1" customWidth="1"/>
    <col min="13" max="72" width="8.7109375" style="1"/>
  </cols>
  <sheetData>
    <row r="1" spans="1:72" ht="7.5" customHeight="1" thickBot="1">
      <c r="A1"/>
      <c r="B1" s="4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1:72" s="3" customFormat="1" ht="35.25" customHeight="1">
      <c r="A2" s="171" t="s">
        <v>140</v>
      </c>
      <c r="B2" s="172"/>
      <c r="C2" s="172"/>
      <c r="D2" s="173" t="s">
        <v>141</v>
      </c>
      <c r="E2" s="174"/>
      <c r="F2" s="175" t="s">
        <v>142</v>
      </c>
      <c r="G2" s="176"/>
      <c r="H2" s="176"/>
      <c r="I2" s="176"/>
      <c r="J2" s="177"/>
      <c r="K2" s="178" t="s">
        <v>144</v>
      </c>
      <c r="L2" s="179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</row>
    <row r="3" spans="1:72" s="3" customFormat="1" ht="51.75" thickBot="1">
      <c r="A3" s="48" t="s">
        <v>132</v>
      </c>
      <c r="B3" s="49" t="s">
        <v>0</v>
      </c>
      <c r="C3" s="50" t="s">
        <v>133</v>
      </c>
      <c r="D3" s="51" t="s">
        <v>145</v>
      </c>
      <c r="E3" s="52" t="s">
        <v>138</v>
      </c>
      <c r="F3" s="53" t="s">
        <v>55</v>
      </c>
      <c r="G3" s="54" t="s">
        <v>131</v>
      </c>
      <c r="H3" s="54" t="s">
        <v>134</v>
      </c>
      <c r="I3" s="55" t="s">
        <v>135</v>
      </c>
      <c r="J3" s="55" t="s">
        <v>1</v>
      </c>
      <c r="K3" s="56" t="s">
        <v>143</v>
      </c>
      <c r="L3" s="57" t="s">
        <v>136</v>
      </c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</row>
    <row r="4" spans="1:72">
      <c r="A4" s="42">
        <v>47</v>
      </c>
      <c r="B4" s="43" t="s">
        <v>57</v>
      </c>
      <c r="C4" s="44" t="s">
        <v>16</v>
      </c>
      <c r="D4" s="29"/>
      <c r="E4" s="45"/>
      <c r="F4" s="46"/>
      <c r="G4" s="24"/>
      <c r="H4" s="24"/>
      <c r="I4" s="15"/>
      <c r="J4" s="47"/>
      <c r="K4" s="36">
        <f>SUM(H4:J4)</f>
        <v>0</v>
      </c>
      <c r="L4" s="32">
        <f>SUM(H4:I4)</f>
        <v>0</v>
      </c>
    </row>
    <row r="5" spans="1:72">
      <c r="A5" s="7">
        <v>49</v>
      </c>
      <c r="B5" s="10" t="s">
        <v>58</v>
      </c>
      <c r="C5" s="38" t="s">
        <v>16</v>
      </c>
      <c r="D5" s="28"/>
      <c r="E5" s="11"/>
      <c r="F5" s="26"/>
      <c r="G5" s="23"/>
      <c r="H5" s="23"/>
      <c r="I5" s="13"/>
      <c r="J5" s="12"/>
      <c r="K5" s="35">
        <f t="shared" ref="K5:K68" si="0">SUM(H5:J5)</f>
        <v>0</v>
      </c>
      <c r="L5" s="31">
        <f t="shared" ref="L5:L68" si="1">SUM(H5:I5)</f>
        <v>0</v>
      </c>
    </row>
    <row r="6" spans="1:72">
      <c r="A6" s="14">
        <v>56</v>
      </c>
      <c r="B6" s="10" t="s">
        <v>52</v>
      </c>
      <c r="C6" s="38" t="s">
        <v>16</v>
      </c>
      <c r="D6" s="28"/>
      <c r="E6" s="11"/>
      <c r="F6" s="26"/>
      <c r="G6" s="23"/>
      <c r="H6" s="23"/>
      <c r="I6" s="13"/>
      <c r="J6" s="12"/>
      <c r="K6" s="35">
        <f t="shared" si="0"/>
        <v>0</v>
      </c>
      <c r="L6" s="31">
        <f t="shared" si="1"/>
        <v>0</v>
      </c>
    </row>
    <row r="7" spans="1:72">
      <c r="A7" s="7">
        <v>57</v>
      </c>
      <c r="B7" s="10" t="s">
        <v>59</v>
      </c>
      <c r="C7" s="38" t="s">
        <v>16</v>
      </c>
      <c r="D7" s="28"/>
      <c r="E7" s="11"/>
      <c r="F7" s="26"/>
      <c r="G7" s="23"/>
      <c r="H7" s="23"/>
      <c r="I7" s="13"/>
      <c r="J7" s="12"/>
      <c r="K7" s="35">
        <f t="shared" si="0"/>
        <v>0</v>
      </c>
      <c r="L7" s="31">
        <f t="shared" si="1"/>
        <v>0</v>
      </c>
    </row>
    <row r="8" spans="1:72">
      <c r="A8" s="7">
        <v>58</v>
      </c>
      <c r="B8" s="10" t="s">
        <v>60</v>
      </c>
      <c r="C8" s="38" t="s">
        <v>16</v>
      </c>
      <c r="D8" s="28"/>
      <c r="E8" s="11"/>
      <c r="F8" s="26"/>
      <c r="G8" s="23"/>
      <c r="H8" s="23"/>
      <c r="I8" s="13"/>
      <c r="J8" s="12"/>
      <c r="K8" s="35">
        <f t="shared" si="0"/>
        <v>0</v>
      </c>
      <c r="L8" s="31">
        <f t="shared" si="1"/>
        <v>0</v>
      </c>
    </row>
    <row r="9" spans="1:72">
      <c r="A9" s="7">
        <v>60</v>
      </c>
      <c r="B9" s="10" t="s">
        <v>61</v>
      </c>
      <c r="C9" s="38" t="s">
        <v>16</v>
      </c>
      <c r="D9" s="28"/>
      <c r="E9" s="11"/>
      <c r="F9" s="26"/>
      <c r="G9" s="23"/>
      <c r="H9" s="23"/>
      <c r="I9" s="13"/>
      <c r="J9" s="12"/>
      <c r="K9" s="35">
        <f t="shared" si="0"/>
        <v>0</v>
      </c>
      <c r="L9" s="31">
        <f t="shared" si="1"/>
        <v>0</v>
      </c>
    </row>
    <row r="10" spans="1:72">
      <c r="A10" s="14">
        <v>67</v>
      </c>
      <c r="B10" s="10" t="s">
        <v>62</v>
      </c>
      <c r="C10" s="38" t="s">
        <v>16</v>
      </c>
      <c r="D10" s="28"/>
      <c r="E10" s="11"/>
      <c r="F10" s="26"/>
      <c r="G10" s="23"/>
      <c r="H10" s="23"/>
      <c r="I10" s="13"/>
      <c r="J10" s="12"/>
      <c r="K10" s="35">
        <f t="shared" si="0"/>
        <v>0</v>
      </c>
      <c r="L10" s="31">
        <f t="shared" si="1"/>
        <v>0</v>
      </c>
    </row>
    <row r="11" spans="1:72">
      <c r="A11" s="7">
        <v>68</v>
      </c>
      <c r="B11" s="10" t="s">
        <v>17</v>
      </c>
      <c r="C11" s="38" t="s">
        <v>16</v>
      </c>
      <c r="D11" s="28"/>
      <c r="E11" s="11"/>
      <c r="F11" s="26"/>
      <c r="G11" s="23"/>
      <c r="H11" s="23"/>
      <c r="I11" s="13"/>
      <c r="J11" s="12"/>
      <c r="K11" s="35">
        <f t="shared" si="0"/>
        <v>0</v>
      </c>
      <c r="L11" s="31">
        <f t="shared" si="1"/>
        <v>0</v>
      </c>
    </row>
    <row r="12" spans="1:72">
      <c r="A12" s="7">
        <v>72</v>
      </c>
      <c r="B12" s="10" t="s">
        <v>63</v>
      </c>
      <c r="C12" s="38" t="s">
        <v>16</v>
      </c>
      <c r="D12" s="28"/>
      <c r="E12" s="11"/>
      <c r="F12" s="26"/>
      <c r="G12" s="23"/>
      <c r="H12" s="23"/>
      <c r="I12" s="13"/>
      <c r="J12" s="12"/>
      <c r="K12" s="35">
        <f t="shared" si="0"/>
        <v>0</v>
      </c>
      <c r="L12" s="31">
        <f t="shared" si="1"/>
        <v>0</v>
      </c>
    </row>
    <row r="13" spans="1:72">
      <c r="A13" s="7">
        <v>136</v>
      </c>
      <c r="B13" s="10" t="s">
        <v>64</v>
      </c>
      <c r="C13" s="38" t="s">
        <v>16</v>
      </c>
      <c r="D13" s="28"/>
      <c r="E13" s="11"/>
      <c r="F13" s="26"/>
      <c r="G13" s="23"/>
      <c r="H13" s="23"/>
      <c r="I13" s="13"/>
      <c r="J13" s="12"/>
      <c r="K13" s="35">
        <f t="shared" si="0"/>
        <v>0</v>
      </c>
      <c r="L13" s="31">
        <f t="shared" si="1"/>
        <v>0</v>
      </c>
    </row>
    <row r="14" spans="1:72">
      <c r="A14" s="7">
        <v>149</v>
      </c>
      <c r="B14" s="10" t="s">
        <v>65</v>
      </c>
      <c r="C14" s="38" t="s">
        <v>16</v>
      </c>
      <c r="D14" s="28"/>
      <c r="E14" s="11"/>
      <c r="F14" s="26"/>
      <c r="G14" s="23"/>
      <c r="H14" s="23"/>
      <c r="I14" s="13"/>
      <c r="J14" s="12"/>
      <c r="K14" s="35">
        <f t="shared" si="0"/>
        <v>0</v>
      </c>
      <c r="L14" s="31">
        <f t="shared" si="1"/>
        <v>0</v>
      </c>
    </row>
    <row r="15" spans="1:72">
      <c r="A15" s="7">
        <v>151</v>
      </c>
      <c r="B15" s="10" t="s">
        <v>66</v>
      </c>
      <c r="C15" s="38" t="s">
        <v>16</v>
      </c>
      <c r="D15" s="28"/>
      <c r="E15" s="11"/>
      <c r="F15" s="26"/>
      <c r="G15" s="23"/>
      <c r="H15" s="23"/>
      <c r="I15" s="13"/>
      <c r="J15" s="12"/>
      <c r="K15" s="35">
        <f t="shared" si="0"/>
        <v>0</v>
      </c>
      <c r="L15" s="31">
        <f t="shared" si="1"/>
        <v>0</v>
      </c>
    </row>
    <row r="16" spans="1:72">
      <c r="A16" s="7">
        <v>163</v>
      </c>
      <c r="B16" s="10" t="s">
        <v>67</v>
      </c>
      <c r="C16" s="38" t="s">
        <v>16</v>
      </c>
      <c r="D16" s="28"/>
      <c r="E16" s="11"/>
      <c r="F16" s="26"/>
      <c r="G16" s="23"/>
      <c r="H16" s="23"/>
      <c r="I16" s="13"/>
      <c r="J16" s="12"/>
      <c r="K16" s="35">
        <f t="shared" si="0"/>
        <v>0</v>
      </c>
      <c r="L16" s="31">
        <f t="shared" si="1"/>
        <v>0</v>
      </c>
    </row>
    <row r="17" spans="1:12">
      <c r="A17" s="7">
        <v>169</v>
      </c>
      <c r="B17" s="10" t="s">
        <v>68</v>
      </c>
      <c r="C17" s="38" t="s">
        <v>16</v>
      </c>
      <c r="D17" s="28"/>
      <c r="E17" s="11"/>
      <c r="F17" s="26"/>
      <c r="G17" s="23"/>
      <c r="H17" s="23"/>
      <c r="I17" s="13"/>
      <c r="J17" s="12"/>
      <c r="K17" s="35">
        <f t="shared" si="0"/>
        <v>0</v>
      </c>
      <c r="L17" s="31">
        <f t="shared" si="1"/>
        <v>0</v>
      </c>
    </row>
    <row r="18" spans="1:12">
      <c r="A18" s="7">
        <v>173</v>
      </c>
      <c r="B18" s="10" t="s">
        <v>69</v>
      </c>
      <c r="C18" s="38" t="s">
        <v>16</v>
      </c>
      <c r="D18" s="28"/>
      <c r="E18" s="11"/>
      <c r="F18" s="26"/>
      <c r="G18" s="23"/>
      <c r="H18" s="23"/>
      <c r="I18" s="13"/>
      <c r="J18" s="12"/>
      <c r="K18" s="35">
        <f t="shared" si="0"/>
        <v>0</v>
      </c>
      <c r="L18" s="31">
        <f t="shared" si="1"/>
        <v>0</v>
      </c>
    </row>
    <row r="19" spans="1:12">
      <c r="A19" s="7">
        <v>174</v>
      </c>
      <c r="B19" s="10" t="s">
        <v>70</v>
      </c>
      <c r="C19" s="38" t="s">
        <v>16</v>
      </c>
      <c r="D19" s="28"/>
      <c r="E19" s="11"/>
      <c r="F19" s="26"/>
      <c r="G19" s="23"/>
      <c r="H19" s="23"/>
      <c r="I19" s="13"/>
      <c r="J19" s="12"/>
      <c r="K19" s="35">
        <f t="shared" si="0"/>
        <v>0</v>
      </c>
      <c r="L19" s="31">
        <f t="shared" si="1"/>
        <v>0</v>
      </c>
    </row>
    <row r="20" spans="1:12">
      <c r="A20" s="7">
        <v>179</v>
      </c>
      <c r="B20" s="10" t="s">
        <v>71</v>
      </c>
      <c r="C20" s="38" t="s">
        <v>16</v>
      </c>
      <c r="D20" s="28"/>
      <c r="E20" s="11"/>
      <c r="F20" s="26"/>
      <c r="G20" s="23"/>
      <c r="H20" s="23"/>
      <c r="I20" s="13"/>
      <c r="J20" s="12"/>
      <c r="K20" s="35">
        <f t="shared" si="0"/>
        <v>0</v>
      </c>
      <c r="L20" s="31">
        <f t="shared" si="1"/>
        <v>0</v>
      </c>
    </row>
    <row r="21" spans="1:12">
      <c r="A21" s="7">
        <v>187</v>
      </c>
      <c r="B21" s="10" t="s">
        <v>72</v>
      </c>
      <c r="C21" s="38" t="s">
        <v>16</v>
      </c>
      <c r="D21" s="28"/>
      <c r="E21" s="11"/>
      <c r="F21" s="26"/>
      <c r="G21" s="23"/>
      <c r="H21" s="23"/>
      <c r="I21" s="13"/>
      <c r="J21" s="12"/>
      <c r="K21" s="35">
        <f t="shared" si="0"/>
        <v>0</v>
      </c>
      <c r="L21" s="31">
        <f t="shared" si="1"/>
        <v>0</v>
      </c>
    </row>
    <row r="22" spans="1:12">
      <c r="A22" s="7">
        <v>188</v>
      </c>
      <c r="B22" s="10" t="s">
        <v>73</v>
      </c>
      <c r="C22" s="38" t="s">
        <v>16</v>
      </c>
      <c r="D22" s="28"/>
      <c r="E22" s="11"/>
      <c r="F22" s="26"/>
      <c r="G22" s="23"/>
      <c r="H22" s="23"/>
      <c r="I22" s="13"/>
      <c r="J22" s="12"/>
      <c r="K22" s="35">
        <f t="shared" si="0"/>
        <v>0</v>
      </c>
      <c r="L22" s="31">
        <f t="shared" si="1"/>
        <v>0</v>
      </c>
    </row>
    <row r="23" spans="1:12">
      <c r="A23" s="7">
        <v>189</v>
      </c>
      <c r="B23" s="10" t="s">
        <v>74</v>
      </c>
      <c r="C23" s="38" t="s">
        <v>16</v>
      </c>
      <c r="D23" s="28"/>
      <c r="E23" s="11"/>
      <c r="F23" s="26"/>
      <c r="G23" s="23"/>
      <c r="H23" s="23"/>
      <c r="I23" s="13"/>
      <c r="J23" s="12"/>
      <c r="K23" s="35">
        <f t="shared" si="0"/>
        <v>0</v>
      </c>
      <c r="L23" s="31">
        <f t="shared" si="1"/>
        <v>0</v>
      </c>
    </row>
    <row r="24" spans="1:12">
      <c r="A24" s="9">
        <v>194</v>
      </c>
      <c r="B24" s="10" t="s">
        <v>75</v>
      </c>
      <c r="C24" s="38" t="s">
        <v>16</v>
      </c>
      <c r="D24" s="28"/>
      <c r="E24" s="11"/>
      <c r="F24" s="26"/>
      <c r="G24" s="23"/>
      <c r="H24" s="23"/>
      <c r="I24" s="13"/>
      <c r="J24" s="12"/>
      <c r="K24" s="35">
        <f t="shared" si="0"/>
        <v>0</v>
      </c>
      <c r="L24" s="31">
        <f t="shared" si="1"/>
        <v>0</v>
      </c>
    </row>
    <row r="25" spans="1:12">
      <c r="A25" s="9">
        <v>206</v>
      </c>
      <c r="B25" s="10" t="s">
        <v>76</v>
      </c>
      <c r="C25" s="38" t="s">
        <v>16</v>
      </c>
      <c r="D25" s="28"/>
      <c r="E25" s="11"/>
      <c r="F25" s="26"/>
      <c r="G25" s="23"/>
      <c r="H25" s="23"/>
      <c r="I25" s="13"/>
      <c r="J25" s="12"/>
      <c r="K25" s="35">
        <f t="shared" si="0"/>
        <v>0</v>
      </c>
      <c r="L25" s="31">
        <f t="shared" si="1"/>
        <v>0</v>
      </c>
    </row>
    <row r="26" spans="1:12">
      <c r="A26" s="9">
        <v>207</v>
      </c>
      <c r="B26" s="10" t="s">
        <v>77</v>
      </c>
      <c r="C26" s="38" t="s">
        <v>16</v>
      </c>
      <c r="D26" s="28"/>
      <c r="E26" s="11"/>
      <c r="F26" s="26"/>
      <c r="G26" s="23"/>
      <c r="H26" s="23"/>
      <c r="I26" s="13"/>
      <c r="J26" s="12"/>
      <c r="K26" s="35">
        <f t="shared" si="0"/>
        <v>0</v>
      </c>
      <c r="L26" s="31">
        <f t="shared" si="1"/>
        <v>0</v>
      </c>
    </row>
    <row r="27" spans="1:12">
      <c r="A27" s="9">
        <v>208</v>
      </c>
      <c r="B27" s="10" t="s">
        <v>78</v>
      </c>
      <c r="C27" s="38" t="s">
        <v>16</v>
      </c>
      <c r="D27" s="28"/>
      <c r="E27" s="11"/>
      <c r="F27" s="26"/>
      <c r="G27" s="23"/>
      <c r="H27" s="23"/>
      <c r="I27" s="13"/>
      <c r="J27" s="12"/>
      <c r="K27" s="35">
        <f t="shared" si="0"/>
        <v>0</v>
      </c>
      <c r="L27" s="31">
        <f t="shared" si="1"/>
        <v>0</v>
      </c>
    </row>
    <row r="28" spans="1:12">
      <c r="A28" s="9">
        <v>209</v>
      </c>
      <c r="B28" s="10" t="s">
        <v>18</v>
      </c>
      <c r="C28" s="38" t="s">
        <v>16</v>
      </c>
      <c r="D28" s="28"/>
      <c r="E28" s="11"/>
      <c r="F28" s="26"/>
      <c r="G28" s="23"/>
      <c r="H28" s="23"/>
      <c r="I28" s="13"/>
      <c r="J28" s="12"/>
      <c r="K28" s="35">
        <f t="shared" si="0"/>
        <v>0</v>
      </c>
      <c r="L28" s="31">
        <f t="shared" si="1"/>
        <v>0</v>
      </c>
    </row>
    <row r="29" spans="1:12">
      <c r="A29" s="9">
        <v>210</v>
      </c>
      <c r="B29" s="10" t="s">
        <v>79</v>
      </c>
      <c r="C29" s="38" t="s">
        <v>16</v>
      </c>
      <c r="D29" s="28"/>
      <c r="E29" s="11"/>
      <c r="F29" s="26"/>
      <c r="G29" s="23"/>
      <c r="H29" s="23"/>
      <c r="I29" s="13"/>
      <c r="J29" s="12"/>
      <c r="K29" s="35">
        <f t="shared" si="0"/>
        <v>0</v>
      </c>
      <c r="L29" s="31">
        <f t="shared" si="1"/>
        <v>0</v>
      </c>
    </row>
    <row r="30" spans="1:12">
      <c r="A30" s="9">
        <v>211</v>
      </c>
      <c r="B30" s="10" t="s">
        <v>80</v>
      </c>
      <c r="C30" s="38" t="s">
        <v>16</v>
      </c>
      <c r="D30" s="28"/>
      <c r="E30" s="11"/>
      <c r="F30" s="26"/>
      <c r="G30" s="23"/>
      <c r="H30" s="23"/>
      <c r="I30" s="13"/>
      <c r="J30" s="12"/>
      <c r="K30" s="35">
        <f t="shared" si="0"/>
        <v>0</v>
      </c>
      <c r="L30" s="31">
        <f t="shared" si="1"/>
        <v>0</v>
      </c>
    </row>
    <row r="31" spans="1:12">
      <c r="A31" s="9">
        <v>213</v>
      </c>
      <c r="B31" s="10" t="s">
        <v>81</v>
      </c>
      <c r="C31" s="38" t="s">
        <v>16</v>
      </c>
      <c r="D31" s="28"/>
      <c r="E31" s="11"/>
      <c r="F31" s="26"/>
      <c r="G31" s="23"/>
      <c r="H31" s="23"/>
      <c r="I31" s="13"/>
      <c r="J31" s="12"/>
      <c r="K31" s="35">
        <f t="shared" si="0"/>
        <v>0</v>
      </c>
      <c r="L31" s="31">
        <f t="shared" si="1"/>
        <v>0</v>
      </c>
    </row>
    <row r="32" spans="1:12">
      <c r="A32" s="9">
        <v>216</v>
      </c>
      <c r="B32" s="10" t="s">
        <v>46</v>
      </c>
      <c r="C32" s="38" t="s">
        <v>16</v>
      </c>
      <c r="D32" s="28"/>
      <c r="E32" s="11"/>
      <c r="F32" s="26"/>
      <c r="G32" s="23"/>
      <c r="H32" s="23"/>
      <c r="I32" s="13"/>
      <c r="J32" s="12"/>
      <c r="K32" s="35">
        <f t="shared" si="0"/>
        <v>0</v>
      </c>
      <c r="L32" s="31">
        <f t="shared" si="1"/>
        <v>0</v>
      </c>
    </row>
    <row r="33" spans="1:12">
      <c r="A33" s="9">
        <v>218</v>
      </c>
      <c r="B33" s="10" t="s">
        <v>82</v>
      </c>
      <c r="C33" s="38" t="s">
        <v>16</v>
      </c>
      <c r="D33" s="28"/>
      <c r="E33" s="11"/>
      <c r="F33" s="26"/>
      <c r="G33" s="23"/>
      <c r="H33" s="23"/>
      <c r="I33" s="13"/>
      <c r="J33" s="12"/>
      <c r="K33" s="35">
        <f t="shared" si="0"/>
        <v>0</v>
      </c>
      <c r="L33" s="31">
        <f t="shared" si="1"/>
        <v>0</v>
      </c>
    </row>
    <row r="34" spans="1:12">
      <c r="A34" s="9">
        <v>220</v>
      </c>
      <c r="B34" s="10" t="s">
        <v>83</v>
      </c>
      <c r="C34" s="38" t="s">
        <v>16</v>
      </c>
      <c r="D34" s="28"/>
      <c r="E34" s="11"/>
      <c r="F34" s="26"/>
      <c r="G34" s="23"/>
      <c r="H34" s="23"/>
      <c r="I34" s="13"/>
      <c r="J34" s="12"/>
      <c r="K34" s="35">
        <f t="shared" si="0"/>
        <v>0</v>
      </c>
      <c r="L34" s="31">
        <f t="shared" si="1"/>
        <v>0</v>
      </c>
    </row>
    <row r="35" spans="1:12">
      <c r="A35" s="9">
        <v>221</v>
      </c>
      <c r="B35" s="10" t="s">
        <v>19</v>
      </c>
      <c r="C35" s="38" t="s">
        <v>16</v>
      </c>
      <c r="D35" s="28"/>
      <c r="E35" s="11"/>
      <c r="F35" s="26"/>
      <c r="G35" s="23"/>
      <c r="H35" s="23"/>
      <c r="I35" s="13"/>
      <c r="J35" s="12"/>
      <c r="K35" s="35">
        <f t="shared" si="0"/>
        <v>0</v>
      </c>
      <c r="L35" s="31">
        <f t="shared" si="1"/>
        <v>0</v>
      </c>
    </row>
    <row r="36" spans="1:12">
      <c r="A36" s="9">
        <v>222</v>
      </c>
      <c r="B36" s="10" t="s">
        <v>20</v>
      </c>
      <c r="C36" s="38" t="s">
        <v>16</v>
      </c>
      <c r="D36" s="28"/>
      <c r="E36" s="11"/>
      <c r="F36" s="26"/>
      <c r="G36" s="23"/>
      <c r="H36" s="23"/>
      <c r="I36" s="13"/>
      <c r="J36" s="12"/>
      <c r="K36" s="35">
        <f t="shared" si="0"/>
        <v>0</v>
      </c>
      <c r="L36" s="31">
        <f t="shared" si="1"/>
        <v>0</v>
      </c>
    </row>
    <row r="37" spans="1:12" ht="51">
      <c r="A37" s="9">
        <v>223</v>
      </c>
      <c r="B37" s="10" t="s">
        <v>84</v>
      </c>
      <c r="C37" s="38" t="s">
        <v>16</v>
      </c>
      <c r="D37" s="28"/>
      <c r="E37" s="11"/>
      <c r="F37" s="26"/>
      <c r="G37" s="23"/>
      <c r="H37" s="23"/>
      <c r="I37" s="13"/>
      <c r="J37" s="12"/>
      <c r="K37" s="35">
        <f t="shared" si="0"/>
        <v>0</v>
      </c>
      <c r="L37" s="31">
        <f t="shared" si="1"/>
        <v>0</v>
      </c>
    </row>
    <row r="38" spans="1:12" ht="38.25">
      <c r="A38" s="9">
        <v>227</v>
      </c>
      <c r="B38" s="10" t="s">
        <v>53</v>
      </c>
      <c r="C38" s="38" t="s">
        <v>16</v>
      </c>
      <c r="D38" s="28"/>
      <c r="E38" s="11"/>
      <c r="F38" s="26"/>
      <c r="G38" s="23"/>
      <c r="H38" s="23"/>
      <c r="I38" s="13"/>
      <c r="J38" s="12"/>
      <c r="K38" s="35">
        <f t="shared" si="0"/>
        <v>0</v>
      </c>
      <c r="L38" s="31">
        <f t="shared" si="1"/>
        <v>0</v>
      </c>
    </row>
    <row r="39" spans="1:12" ht="38.25">
      <c r="A39" s="9">
        <v>228</v>
      </c>
      <c r="B39" s="10" t="s">
        <v>85</v>
      </c>
      <c r="C39" s="38" t="s">
        <v>16</v>
      </c>
      <c r="D39" s="28"/>
      <c r="E39" s="11"/>
      <c r="F39" s="26"/>
      <c r="G39" s="23"/>
      <c r="H39" s="23"/>
      <c r="I39" s="13"/>
      <c r="J39" s="12"/>
      <c r="K39" s="35">
        <f t="shared" si="0"/>
        <v>0</v>
      </c>
      <c r="L39" s="31">
        <f t="shared" si="1"/>
        <v>0</v>
      </c>
    </row>
    <row r="40" spans="1:12">
      <c r="A40" s="9">
        <v>230</v>
      </c>
      <c r="B40" s="10" t="s">
        <v>21</v>
      </c>
      <c r="C40" s="38" t="s">
        <v>16</v>
      </c>
      <c r="D40" s="28"/>
      <c r="E40" s="11"/>
      <c r="F40" s="26"/>
      <c r="G40" s="23"/>
      <c r="H40" s="23"/>
      <c r="I40" s="13"/>
      <c r="J40" s="12"/>
      <c r="K40" s="35">
        <f t="shared" si="0"/>
        <v>0</v>
      </c>
      <c r="L40" s="31">
        <f t="shared" si="1"/>
        <v>0</v>
      </c>
    </row>
    <row r="41" spans="1:12">
      <c r="A41" s="9">
        <v>232</v>
      </c>
      <c r="B41" s="10" t="s">
        <v>86</v>
      </c>
      <c r="C41" s="38" t="s">
        <v>16</v>
      </c>
      <c r="D41" s="28"/>
      <c r="E41" s="11"/>
      <c r="F41" s="26"/>
      <c r="G41" s="23"/>
      <c r="H41" s="23"/>
      <c r="I41" s="13"/>
      <c r="J41" s="12"/>
      <c r="K41" s="35">
        <f t="shared" si="0"/>
        <v>0</v>
      </c>
      <c r="L41" s="31">
        <f t="shared" si="1"/>
        <v>0</v>
      </c>
    </row>
    <row r="42" spans="1:12">
      <c r="A42" s="9">
        <v>235</v>
      </c>
      <c r="B42" s="10" t="s">
        <v>22</v>
      </c>
      <c r="C42" s="38" t="s">
        <v>16</v>
      </c>
      <c r="D42" s="28"/>
      <c r="E42" s="11"/>
      <c r="F42" s="26"/>
      <c r="G42" s="23"/>
      <c r="H42" s="23"/>
      <c r="I42" s="13"/>
      <c r="J42" s="12"/>
      <c r="K42" s="35">
        <f t="shared" si="0"/>
        <v>0</v>
      </c>
      <c r="L42" s="31">
        <f t="shared" si="1"/>
        <v>0</v>
      </c>
    </row>
    <row r="43" spans="1:12">
      <c r="A43" s="9">
        <v>238</v>
      </c>
      <c r="B43" s="10" t="s">
        <v>87</v>
      </c>
      <c r="C43" s="38" t="s">
        <v>16</v>
      </c>
      <c r="D43" s="28"/>
      <c r="E43" s="11"/>
      <c r="F43" s="26"/>
      <c r="G43" s="23"/>
      <c r="H43" s="23"/>
      <c r="I43" s="13"/>
      <c r="J43" s="12"/>
      <c r="K43" s="35">
        <f t="shared" si="0"/>
        <v>0</v>
      </c>
      <c r="L43" s="31">
        <f t="shared" si="1"/>
        <v>0</v>
      </c>
    </row>
    <row r="44" spans="1:12">
      <c r="A44" s="9">
        <v>239</v>
      </c>
      <c r="B44" s="10" t="s">
        <v>23</v>
      </c>
      <c r="C44" s="38" t="s">
        <v>16</v>
      </c>
      <c r="D44" s="28"/>
      <c r="E44" s="11"/>
      <c r="F44" s="26"/>
      <c r="G44" s="23"/>
      <c r="H44" s="23"/>
      <c r="I44" s="13"/>
      <c r="J44" s="12"/>
      <c r="K44" s="35">
        <f t="shared" si="0"/>
        <v>0</v>
      </c>
      <c r="L44" s="31">
        <f t="shared" si="1"/>
        <v>0</v>
      </c>
    </row>
    <row r="45" spans="1:12">
      <c r="A45" s="9">
        <v>241</v>
      </c>
      <c r="B45" s="10" t="s">
        <v>88</v>
      </c>
      <c r="C45" s="38" t="s">
        <v>16</v>
      </c>
      <c r="D45" s="28"/>
      <c r="E45" s="11"/>
      <c r="F45" s="26"/>
      <c r="G45" s="23"/>
      <c r="H45" s="23"/>
      <c r="I45" s="13"/>
      <c r="J45" s="12"/>
      <c r="K45" s="35">
        <f t="shared" si="0"/>
        <v>0</v>
      </c>
      <c r="L45" s="31">
        <f t="shared" si="1"/>
        <v>0</v>
      </c>
    </row>
    <row r="46" spans="1:12">
      <c r="A46" s="9">
        <v>242</v>
      </c>
      <c r="B46" s="10" t="s">
        <v>89</v>
      </c>
      <c r="C46" s="38" t="s">
        <v>16</v>
      </c>
      <c r="D46" s="28"/>
      <c r="E46" s="11"/>
      <c r="F46" s="26"/>
      <c r="G46" s="23"/>
      <c r="H46" s="23"/>
      <c r="I46" s="13"/>
      <c r="J46" s="12"/>
      <c r="K46" s="35">
        <f t="shared" si="0"/>
        <v>0</v>
      </c>
      <c r="L46" s="31">
        <f t="shared" si="1"/>
        <v>0</v>
      </c>
    </row>
    <row r="47" spans="1:12" ht="38.25">
      <c r="A47" s="9">
        <v>243</v>
      </c>
      <c r="B47" s="10" t="s">
        <v>90</v>
      </c>
      <c r="C47" s="38" t="s">
        <v>16</v>
      </c>
      <c r="D47" s="28"/>
      <c r="E47" s="11"/>
      <c r="F47" s="26"/>
      <c r="G47" s="23"/>
      <c r="H47" s="23"/>
      <c r="I47" s="13"/>
      <c r="J47" s="12"/>
      <c r="K47" s="35">
        <f t="shared" si="0"/>
        <v>0</v>
      </c>
      <c r="L47" s="31">
        <f t="shared" si="1"/>
        <v>0</v>
      </c>
    </row>
    <row r="48" spans="1:12">
      <c r="A48" s="9">
        <v>244</v>
      </c>
      <c r="B48" s="10" t="s">
        <v>91</v>
      </c>
      <c r="C48" s="38" t="s">
        <v>16</v>
      </c>
      <c r="D48" s="28"/>
      <c r="E48" s="11"/>
      <c r="F48" s="26"/>
      <c r="G48" s="23"/>
      <c r="H48" s="23"/>
      <c r="I48" s="13"/>
      <c r="J48" s="12"/>
      <c r="K48" s="35">
        <f t="shared" si="0"/>
        <v>0</v>
      </c>
      <c r="L48" s="31">
        <f t="shared" si="1"/>
        <v>0</v>
      </c>
    </row>
    <row r="49" spans="1:12">
      <c r="A49" s="9">
        <v>256</v>
      </c>
      <c r="B49" s="10" t="s">
        <v>24</v>
      </c>
      <c r="C49" s="38" t="s">
        <v>16</v>
      </c>
      <c r="D49" s="28"/>
      <c r="E49" s="11"/>
      <c r="F49" s="26"/>
      <c r="G49" s="23"/>
      <c r="H49" s="23"/>
      <c r="I49" s="13"/>
      <c r="J49" s="12"/>
      <c r="K49" s="35">
        <f t="shared" si="0"/>
        <v>0</v>
      </c>
      <c r="L49" s="31">
        <f t="shared" si="1"/>
        <v>0</v>
      </c>
    </row>
    <row r="50" spans="1:12">
      <c r="A50" s="9">
        <v>257</v>
      </c>
      <c r="B50" s="10" t="s">
        <v>25</v>
      </c>
      <c r="C50" s="38" t="s">
        <v>16</v>
      </c>
      <c r="D50" s="28"/>
      <c r="E50" s="11"/>
      <c r="F50" s="26"/>
      <c r="G50" s="23"/>
      <c r="H50" s="23"/>
      <c r="I50" s="13"/>
      <c r="J50" s="12"/>
      <c r="K50" s="35">
        <f t="shared" si="0"/>
        <v>0</v>
      </c>
      <c r="L50" s="31">
        <f t="shared" si="1"/>
        <v>0</v>
      </c>
    </row>
    <row r="51" spans="1:12">
      <c r="A51" s="9">
        <v>258</v>
      </c>
      <c r="B51" s="10" t="s">
        <v>92</v>
      </c>
      <c r="C51" s="38" t="s">
        <v>16</v>
      </c>
      <c r="D51" s="28"/>
      <c r="E51" s="11"/>
      <c r="F51" s="26"/>
      <c r="G51" s="23"/>
      <c r="H51" s="23"/>
      <c r="I51" s="13"/>
      <c r="J51" s="12"/>
      <c r="K51" s="35">
        <f t="shared" si="0"/>
        <v>0</v>
      </c>
      <c r="L51" s="31">
        <f t="shared" si="1"/>
        <v>0</v>
      </c>
    </row>
    <row r="52" spans="1:12">
      <c r="A52" s="9">
        <v>259</v>
      </c>
      <c r="B52" s="10" t="s">
        <v>93</v>
      </c>
      <c r="C52" s="38" t="s">
        <v>16</v>
      </c>
      <c r="D52" s="28"/>
      <c r="E52" s="11"/>
      <c r="F52" s="26"/>
      <c r="G52" s="23"/>
      <c r="H52" s="23"/>
      <c r="I52" s="13"/>
      <c r="J52" s="12"/>
      <c r="K52" s="35">
        <f t="shared" si="0"/>
        <v>0</v>
      </c>
      <c r="L52" s="31">
        <f t="shared" si="1"/>
        <v>0</v>
      </c>
    </row>
    <row r="53" spans="1:12">
      <c r="A53" s="9">
        <v>260</v>
      </c>
      <c r="B53" s="10" t="s">
        <v>26</v>
      </c>
      <c r="C53" s="38" t="s">
        <v>16</v>
      </c>
      <c r="D53" s="28"/>
      <c r="E53" s="11"/>
      <c r="F53" s="26"/>
      <c r="G53" s="23"/>
      <c r="H53" s="23"/>
      <c r="I53" s="13"/>
      <c r="J53" s="12"/>
      <c r="K53" s="35">
        <f t="shared" si="0"/>
        <v>0</v>
      </c>
      <c r="L53" s="31">
        <f t="shared" si="1"/>
        <v>0</v>
      </c>
    </row>
    <row r="54" spans="1:12">
      <c r="A54" s="9">
        <v>264</v>
      </c>
      <c r="B54" s="10" t="s">
        <v>94</v>
      </c>
      <c r="C54" s="38" t="s">
        <v>16</v>
      </c>
      <c r="D54" s="28"/>
      <c r="E54" s="11"/>
      <c r="F54" s="26"/>
      <c r="G54" s="23"/>
      <c r="H54" s="23"/>
      <c r="I54" s="13"/>
      <c r="J54" s="12"/>
      <c r="K54" s="35">
        <f t="shared" si="0"/>
        <v>0</v>
      </c>
      <c r="L54" s="31">
        <f t="shared" si="1"/>
        <v>0</v>
      </c>
    </row>
    <row r="55" spans="1:12">
      <c r="A55" s="9">
        <v>267</v>
      </c>
      <c r="B55" s="10" t="s">
        <v>95</v>
      </c>
      <c r="C55" s="38" t="s">
        <v>16</v>
      </c>
      <c r="D55" s="28"/>
      <c r="E55" s="11"/>
      <c r="F55" s="26"/>
      <c r="G55" s="23"/>
      <c r="H55" s="23"/>
      <c r="I55" s="13"/>
      <c r="J55" s="12"/>
      <c r="K55" s="35">
        <f t="shared" si="0"/>
        <v>0</v>
      </c>
      <c r="L55" s="31">
        <f t="shared" si="1"/>
        <v>0</v>
      </c>
    </row>
    <row r="56" spans="1:12">
      <c r="A56" s="9">
        <v>273</v>
      </c>
      <c r="B56" s="10" t="s">
        <v>96</v>
      </c>
      <c r="C56" s="38" t="s">
        <v>16</v>
      </c>
      <c r="D56" s="28"/>
      <c r="E56" s="11"/>
      <c r="F56" s="26"/>
      <c r="G56" s="23"/>
      <c r="H56" s="23"/>
      <c r="I56" s="13"/>
      <c r="J56" s="12"/>
      <c r="K56" s="35">
        <f t="shared" si="0"/>
        <v>0</v>
      </c>
      <c r="L56" s="31">
        <f t="shared" si="1"/>
        <v>0</v>
      </c>
    </row>
    <row r="57" spans="1:12">
      <c r="A57" s="9">
        <v>274</v>
      </c>
      <c r="B57" s="10" t="s">
        <v>97</v>
      </c>
      <c r="C57" s="38" t="s">
        <v>16</v>
      </c>
      <c r="D57" s="28"/>
      <c r="E57" s="11"/>
      <c r="F57" s="26"/>
      <c r="G57" s="23"/>
      <c r="H57" s="23"/>
      <c r="I57" s="13"/>
      <c r="J57" s="12"/>
      <c r="K57" s="35">
        <f t="shared" si="0"/>
        <v>0</v>
      </c>
      <c r="L57" s="31">
        <f t="shared" si="1"/>
        <v>0</v>
      </c>
    </row>
    <row r="58" spans="1:12">
      <c r="A58" s="9">
        <v>279</v>
      </c>
      <c r="B58" s="10" t="s">
        <v>98</v>
      </c>
      <c r="C58" s="38" t="s">
        <v>16</v>
      </c>
      <c r="D58" s="28"/>
      <c r="E58" s="11"/>
      <c r="F58" s="26"/>
      <c r="G58" s="23"/>
      <c r="H58" s="23"/>
      <c r="I58" s="13"/>
      <c r="J58" s="12"/>
      <c r="K58" s="35">
        <f t="shared" si="0"/>
        <v>0</v>
      </c>
      <c r="L58" s="31">
        <f t="shared" si="1"/>
        <v>0</v>
      </c>
    </row>
    <row r="59" spans="1:12">
      <c r="A59" s="9">
        <v>280</v>
      </c>
      <c r="B59" s="10" t="s">
        <v>99</v>
      </c>
      <c r="C59" s="38" t="s">
        <v>16</v>
      </c>
      <c r="D59" s="28"/>
      <c r="E59" s="11"/>
      <c r="F59" s="26"/>
      <c r="G59" s="23"/>
      <c r="H59" s="23"/>
      <c r="I59" s="13"/>
      <c r="J59" s="12"/>
      <c r="K59" s="35">
        <f t="shared" si="0"/>
        <v>0</v>
      </c>
      <c r="L59" s="31">
        <f t="shared" si="1"/>
        <v>0</v>
      </c>
    </row>
    <row r="60" spans="1:12">
      <c r="A60" s="9">
        <v>281</v>
      </c>
      <c r="B60" s="10" t="s">
        <v>100</v>
      </c>
      <c r="C60" s="38" t="s">
        <v>16</v>
      </c>
      <c r="D60" s="28"/>
      <c r="E60" s="11"/>
      <c r="F60" s="26"/>
      <c r="G60" s="23"/>
      <c r="H60" s="23"/>
      <c r="I60" s="13"/>
      <c r="J60" s="12"/>
      <c r="K60" s="35">
        <f t="shared" si="0"/>
        <v>0</v>
      </c>
      <c r="L60" s="31">
        <f t="shared" si="1"/>
        <v>0</v>
      </c>
    </row>
    <row r="61" spans="1:12">
      <c r="A61" s="9">
        <v>282</v>
      </c>
      <c r="B61" s="10" t="s">
        <v>101</v>
      </c>
      <c r="C61" s="38" t="s">
        <v>16</v>
      </c>
      <c r="D61" s="28"/>
      <c r="E61" s="11"/>
      <c r="F61" s="26"/>
      <c r="G61" s="23"/>
      <c r="H61" s="23"/>
      <c r="I61" s="13"/>
      <c r="J61" s="12"/>
      <c r="K61" s="35">
        <f t="shared" si="0"/>
        <v>0</v>
      </c>
      <c r="L61" s="31">
        <f t="shared" si="1"/>
        <v>0</v>
      </c>
    </row>
    <row r="62" spans="1:12">
      <c r="A62" s="9">
        <v>283</v>
      </c>
      <c r="B62" s="10" t="s">
        <v>27</v>
      </c>
      <c r="C62" s="38" t="s">
        <v>16</v>
      </c>
      <c r="D62" s="28"/>
      <c r="E62" s="11"/>
      <c r="F62" s="26"/>
      <c r="G62" s="23"/>
      <c r="H62" s="23"/>
      <c r="I62" s="13"/>
      <c r="J62" s="12"/>
      <c r="K62" s="35">
        <f t="shared" si="0"/>
        <v>0</v>
      </c>
      <c r="L62" s="31">
        <f t="shared" si="1"/>
        <v>0</v>
      </c>
    </row>
    <row r="63" spans="1:12">
      <c r="A63" s="9">
        <v>284</v>
      </c>
      <c r="B63" s="10" t="s">
        <v>102</v>
      </c>
      <c r="C63" s="38" t="s">
        <v>16</v>
      </c>
      <c r="D63" s="28"/>
      <c r="E63" s="11"/>
      <c r="F63" s="26"/>
      <c r="G63" s="23"/>
      <c r="H63" s="23"/>
      <c r="I63" s="13"/>
      <c r="J63" s="12"/>
      <c r="K63" s="35">
        <f t="shared" si="0"/>
        <v>0</v>
      </c>
      <c r="L63" s="31">
        <f t="shared" si="1"/>
        <v>0</v>
      </c>
    </row>
    <row r="64" spans="1:12">
      <c r="A64" s="9">
        <v>285</v>
      </c>
      <c r="B64" s="10" t="s">
        <v>28</v>
      </c>
      <c r="C64" s="38" t="s">
        <v>16</v>
      </c>
      <c r="D64" s="28"/>
      <c r="E64" s="11"/>
      <c r="F64" s="26"/>
      <c r="G64" s="23"/>
      <c r="H64" s="23"/>
      <c r="I64" s="13"/>
      <c r="J64" s="12"/>
      <c r="K64" s="35">
        <f t="shared" si="0"/>
        <v>0</v>
      </c>
      <c r="L64" s="31">
        <f t="shared" si="1"/>
        <v>0</v>
      </c>
    </row>
    <row r="65" spans="1:12">
      <c r="A65" s="9">
        <v>292</v>
      </c>
      <c r="B65" s="10" t="s">
        <v>14</v>
      </c>
      <c r="C65" s="38" t="s">
        <v>15</v>
      </c>
      <c r="D65" s="28"/>
      <c r="E65" s="11"/>
      <c r="F65" s="26"/>
      <c r="G65" s="23"/>
      <c r="H65" s="23"/>
      <c r="I65" s="13"/>
      <c r="J65" s="12"/>
      <c r="K65" s="35">
        <f t="shared" si="0"/>
        <v>0</v>
      </c>
      <c r="L65" s="31">
        <f t="shared" si="1"/>
        <v>0</v>
      </c>
    </row>
    <row r="66" spans="1:12">
      <c r="A66" s="9">
        <v>448</v>
      </c>
      <c r="B66" s="10" t="s">
        <v>31</v>
      </c>
      <c r="C66" s="38" t="s">
        <v>32</v>
      </c>
      <c r="D66" s="28"/>
      <c r="E66" s="11"/>
      <c r="F66" s="26"/>
      <c r="G66" s="23"/>
      <c r="H66" s="23"/>
      <c r="I66" s="13"/>
      <c r="J66" s="12"/>
      <c r="K66" s="35">
        <f t="shared" si="0"/>
        <v>0</v>
      </c>
      <c r="L66" s="31">
        <f t="shared" si="1"/>
        <v>0</v>
      </c>
    </row>
    <row r="67" spans="1:12">
      <c r="A67" s="9">
        <v>451</v>
      </c>
      <c r="B67" s="10" t="s">
        <v>33</v>
      </c>
      <c r="C67" s="38" t="s">
        <v>32</v>
      </c>
      <c r="D67" s="28"/>
      <c r="E67" s="11"/>
      <c r="F67" s="26"/>
      <c r="G67" s="23"/>
      <c r="H67" s="23"/>
      <c r="I67" s="13"/>
      <c r="J67" s="12"/>
      <c r="K67" s="35">
        <f t="shared" si="0"/>
        <v>0</v>
      </c>
      <c r="L67" s="31">
        <f t="shared" si="1"/>
        <v>0</v>
      </c>
    </row>
    <row r="68" spans="1:12">
      <c r="A68" s="9">
        <v>455</v>
      </c>
      <c r="B68" s="10" t="s">
        <v>103</v>
      </c>
      <c r="C68" s="38" t="s">
        <v>32</v>
      </c>
      <c r="D68" s="28"/>
      <c r="E68" s="11"/>
      <c r="F68" s="26"/>
      <c r="G68" s="23"/>
      <c r="H68" s="23"/>
      <c r="I68" s="13"/>
      <c r="J68" s="12"/>
      <c r="K68" s="35">
        <f t="shared" si="0"/>
        <v>0</v>
      </c>
      <c r="L68" s="31">
        <f t="shared" si="1"/>
        <v>0</v>
      </c>
    </row>
    <row r="69" spans="1:12">
      <c r="A69" s="9">
        <v>463</v>
      </c>
      <c r="B69" s="10" t="s">
        <v>34</v>
      </c>
      <c r="C69" s="38" t="s">
        <v>32</v>
      </c>
      <c r="D69" s="28"/>
      <c r="E69" s="11"/>
      <c r="F69" s="26"/>
      <c r="G69" s="23"/>
      <c r="H69" s="23"/>
      <c r="I69" s="13"/>
      <c r="J69" s="12"/>
      <c r="K69" s="35">
        <f t="shared" ref="K69:K120" si="2">SUM(H69:J69)</f>
        <v>0</v>
      </c>
      <c r="L69" s="31">
        <f t="shared" ref="L69:L100" si="3">SUM(H69:I69)</f>
        <v>0</v>
      </c>
    </row>
    <row r="70" spans="1:12">
      <c r="A70" s="9">
        <v>470</v>
      </c>
      <c r="B70" s="10" t="s">
        <v>35</v>
      </c>
      <c r="C70" s="38" t="s">
        <v>32</v>
      </c>
      <c r="D70" s="28"/>
      <c r="E70" s="11"/>
      <c r="F70" s="26"/>
      <c r="G70" s="23"/>
      <c r="H70" s="23"/>
      <c r="I70" s="13"/>
      <c r="J70" s="12"/>
      <c r="K70" s="35">
        <f t="shared" si="2"/>
        <v>0</v>
      </c>
      <c r="L70" s="31">
        <f t="shared" si="3"/>
        <v>0</v>
      </c>
    </row>
    <row r="71" spans="1:12">
      <c r="A71" s="9">
        <v>764</v>
      </c>
      <c r="B71" s="10" t="s">
        <v>47</v>
      </c>
      <c r="C71" s="38" t="s">
        <v>41</v>
      </c>
      <c r="D71" s="28"/>
      <c r="E71" s="11"/>
      <c r="F71" s="26"/>
      <c r="G71" s="23"/>
      <c r="H71" s="23"/>
      <c r="I71" s="13"/>
      <c r="J71" s="12"/>
      <c r="K71" s="35">
        <f t="shared" si="2"/>
        <v>0</v>
      </c>
      <c r="L71" s="31">
        <f t="shared" si="3"/>
        <v>0</v>
      </c>
    </row>
    <row r="72" spans="1:12">
      <c r="A72" s="9">
        <v>765</v>
      </c>
      <c r="B72" s="10" t="s">
        <v>104</v>
      </c>
      <c r="C72" s="38" t="s">
        <v>41</v>
      </c>
      <c r="D72" s="28"/>
      <c r="E72" s="11"/>
      <c r="F72" s="26"/>
      <c r="G72" s="23"/>
      <c r="H72" s="23"/>
      <c r="I72" s="13"/>
      <c r="J72" s="12"/>
      <c r="K72" s="35">
        <f t="shared" si="2"/>
        <v>0</v>
      </c>
      <c r="L72" s="31">
        <f t="shared" si="3"/>
        <v>0</v>
      </c>
    </row>
    <row r="73" spans="1:12">
      <c r="A73" s="9">
        <v>768</v>
      </c>
      <c r="B73" s="10" t="s">
        <v>105</v>
      </c>
      <c r="C73" s="38" t="s">
        <v>41</v>
      </c>
      <c r="D73" s="28"/>
      <c r="E73" s="11"/>
      <c r="F73" s="26"/>
      <c r="G73" s="23"/>
      <c r="H73" s="23"/>
      <c r="I73" s="13"/>
      <c r="J73" s="12"/>
      <c r="K73" s="35">
        <f t="shared" si="2"/>
        <v>0</v>
      </c>
      <c r="L73" s="31">
        <f t="shared" si="3"/>
        <v>0</v>
      </c>
    </row>
    <row r="74" spans="1:12">
      <c r="A74" s="9">
        <v>772</v>
      </c>
      <c r="B74" s="10" t="s">
        <v>106</v>
      </c>
      <c r="C74" s="38" t="s">
        <v>41</v>
      </c>
      <c r="D74" s="28"/>
      <c r="E74" s="11"/>
      <c r="F74" s="26"/>
      <c r="G74" s="23"/>
      <c r="H74" s="23"/>
      <c r="I74" s="13"/>
      <c r="J74" s="12"/>
      <c r="K74" s="35">
        <f t="shared" si="2"/>
        <v>0</v>
      </c>
      <c r="L74" s="31">
        <f t="shared" si="3"/>
        <v>0</v>
      </c>
    </row>
    <row r="75" spans="1:12">
      <c r="A75" s="9">
        <v>774</v>
      </c>
      <c r="B75" s="10" t="s">
        <v>48</v>
      </c>
      <c r="C75" s="38" t="s">
        <v>41</v>
      </c>
      <c r="D75" s="28"/>
      <c r="E75" s="11"/>
      <c r="F75" s="26"/>
      <c r="G75" s="23"/>
      <c r="H75" s="23"/>
      <c r="I75" s="13"/>
      <c r="J75" s="12"/>
      <c r="K75" s="35">
        <f t="shared" si="2"/>
        <v>0</v>
      </c>
      <c r="L75" s="31">
        <f t="shared" si="3"/>
        <v>0</v>
      </c>
    </row>
    <row r="76" spans="1:12">
      <c r="A76" s="9">
        <v>775</v>
      </c>
      <c r="B76" s="10" t="s">
        <v>107</v>
      </c>
      <c r="C76" s="38" t="s">
        <v>41</v>
      </c>
      <c r="D76" s="28"/>
      <c r="E76" s="11"/>
      <c r="F76" s="26"/>
      <c r="G76" s="23"/>
      <c r="H76" s="23"/>
      <c r="I76" s="13"/>
      <c r="J76" s="12"/>
      <c r="K76" s="35">
        <f t="shared" si="2"/>
        <v>0</v>
      </c>
      <c r="L76" s="31">
        <f t="shared" si="3"/>
        <v>0</v>
      </c>
    </row>
    <row r="77" spans="1:12">
      <c r="A77" s="9">
        <v>777</v>
      </c>
      <c r="B77" s="10" t="s">
        <v>42</v>
      </c>
      <c r="C77" s="38" t="s">
        <v>41</v>
      </c>
      <c r="D77" s="28"/>
      <c r="E77" s="11"/>
      <c r="F77" s="26"/>
      <c r="G77" s="23"/>
      <c r="H77" s="23"/>
      <c r="I77" s="13"/>
      <c r="J77" s="12"/>
      <c r="K77" s="35">
        <f t="shared" si="2"/>
        <v>0</v>
      </c>
      <c r="L77" s="31">
        <f t="shared" si="3"/>
        <v>0</v>
      </c>
    </row>
    <row r="78" spans="1:12">
      <c r="A78" s="9">
        <v>939</v>
      </c>
      <c r="B78" s="10" t="s">
        <v>108</v>
      </c>
      <c r="C78" s="38" t="s">
        <v>45</v>
      </c>
      <c r="D78" s="28"/>
      <c r="E78" s="11"/>
      <c r="F78" s="26"/>
      <c r="G78" s="23"/>
      <c r="H78" s="23"/>
      <c r="I78" s="13"/>
      <c r="J78" s="12"/>
      <c r="K78" s="35">
        <f t="shared" si="2"/>
        <v>0</v>
      </c>
      <c r="L78" s="31">
        <f t="shared" si="3"/>
        <v>0</v>
      </c>
    </row>
    <row r="79" spans="1:12">
      <c r="A79" s="9">
        <v>981</v>
      </c>
      <c r="B79" s="10" t="s">
        <v>2</v>
      </c>
      <c r="C79" s="38" t="s">
        <v>3</v>
      </c>
      <c r="D79" s="28"/>
      <c r="E79" s="11"/>
      <c r="F79" s="26"/>
      <c r="G79" s="23"/>
      <c r="H79" s="23"/>
      <c r="I79" s="13"/>
      <c r="J79" s="12"/>
      <c r="K79" s="35">
        <f t="shared" si="2"/>
        <v>0</v>
      </c>
      <c r="L79" s="31">
        <f t="shared" si="3"/>
        <v>0</v>
      </c>
    </row>
    <row r="80" spans="1:12">
      <c r="A80" s="9">
        <v>982</v>
      </c>
      <c r="B80" s="10" t="s">
        <v>109</v>
      </c>
      <c r="C80" s="38" t="s">
        <v>3</v>
      </c>
      <c r="D80" s="28"/>
      <c r="E80" s="11"/>
      <c r="F80" s="26"/>
      <c r="G80" s="23"/>
      <c r="H80" s="23"/>
      <c r="I80" s="13"/>
      <c r="J80" s="12"/>
      <c r="K80" s="35">
        <f t="shared" si="2"/>
        <v>0</v>
      </c>
      <c r="L80" s="31">
        <f t="shared" si="3"/>
        <v>0</v>
      </c>
    </row>
    <row r="81" spans="1:12">
      <c r="A81" s="9">
        <v>983</v>
      </c>
      <c r="B81" s="10" t="s">
        <v>110</v>
      </c>
      <c r="C81" s="38" t="s">
        <v>3</v>
      </c>
      <c r="D81" s="28"/>
      <c r="E81" s="11"/>
      <c r="F81" s="26"/>
      <c r="G81" s="23"/>
      <c r="H81" s="23"/>
      <c r="I81" s="13"/>
      <c r="J81" s="12"/>
      <c r="K81" s="35">
        <f t="shared" si="2"/>
        <v>0</v>
      </c>
      <c r="L81" s="31">
        <f t="shared" si="3"/>
        <v>0</v>
      </c>
    </row>
    <row r="82" spans="1:12">
      <c r="A82" s="9">
        <v>985</v>
      </c>
      <c r="B82" s="10" t="s">
        <v>4</v>
      </c>
      <c r="C82" s="38" t="s">
        <v>3</v>
      </c>
      <c r="D82" s="28"/>
      <c r="E82" s="11"/>
      <c r="F82" s="26"/>
      <c r="G82" s="23"/>
      <c r="H82" s="23"/>
      <c r="I82" s="13"/>
      <c r="J82" s="12"/>
      <c r="K82" s="35">
        <f t="shared" si="2"/>
        <v>0</v>
      </c>
      <c r="L82" s="31">
        <f t="shared" si="3"/>
        <v>0</v>
      </c>
    </row>
    <row r="83" spans="1:12">
      <c r="A83" s="9">
        <v>986</v>
      </c>
      <c r="B83" s="10" t="s">
        <v>49</v>
      </c>
      <c r="C83" s="38" t="s">
        <v>3</v>
      </c>
      <c r="D83" s="28"/>
      <c r="E83" s="11"/>
      <c r="F83" s="26"/>
      <c r="G83" s="23"/>
      <c r="H83" s="23"/>
      <c r="I83" s="13"/>
      <c r="J83" s="12"/>
      <c r="K83" s="35">
        <f t="shared" si="2"/>
        <v>0</v>
      </c>
      <c r="L83" s="31">
        <f t="shared" si="3"/>
        <v>0</v>
      </c>
    </row>
    <row r="84" spans="1:12">
      <c r="A84" s="9">
        <v>987</v>
      </c>
      <c r="B84" s="10" t="s">
        <v>111</v>
      </c>
      <c r="C84" s="38" t="s">
        <v>3</v>
      </c>
      <c r="D84" s="28"/>
      <c r="E84" s="11"/>
      <c r="F84" s="26"/>
      <c r="G84" s="23"/>
      <c r="H84" s="23"/>
      <c r="I84" s="13"/>
      <c r="J84" s="12"/>
      <c r="K84" s="35">
        <f t="shared" si="2"/>
        <v>0</v>
      </c>
      <c r="L84" s="31">
        <f t="shared" si="3"/>
        <v>0</v>
      </c>
    </row>
    <row r="85" spans="1:12">
      <c r="A85" s="9">
        <v>988</v>
      </c>
      <c r="B85" s="10" t="s">
        <v>5</v>
      </c>
      <c r="C85" s="38" t="s">
        <v>3</v>
      </c>
      <c r="D85" s="28"/>
      <c r="E85" s="11"/>
      <c r="F85" s="26"/>
      <c r="G85" s="23"/>
      <c r="H85" s="23"/>
      <c r="I85" s="13"/>
      <c r="J85" s="12"/>
      <c r="K85" s="35">
        <f t="shared" si="2"/>
        <v>0</v>
      </c>
      <c r="L85" s="31">
        <f t="shared" si="3"/>
        <v>0</v>
      </c>
    </row>
    <row r="86" spans="1:12">
      <c r="A86" s="9">
        <v>989</v>
      </c>
      <c r="B86" s="10" t="s">
        <v>112</v>
      </c>
      <c r="C86" s="38" t="s">
        <v>3</v>
      </c>
      <c r="D86" s="28"/>
      <c r="E86" s="11"/>
      <c r="F86" s="26"/>
      <c r="G86" s="23"/>
      <c r="H86" s="23"/>
      <c r="I86" s="13"/>
      <c r="J86" s="12"/>
      <c r="K86" s="35">
        <f t="shared" si="2"/>
        <v>0</v>
      </c>
      <c r="L86" s="31">
        <f t="shared" si="3"/>
        <v>0</v>
      </c>
    </row>
    <row r="87" spans="1:12">
      <c r="A87" s="9">
        <v>990</v>
      </c>
      <c r="B87" s="10" t="s">
        <v>6</v>
      </c>
      <c r="C87" s="38" t="s">
        <v>3</v>
      </c>
      <c r="D87" s="28"/>
      <c r="E87" s="11"/>
      <c r="F87" s="26"/>
      <c r="G87" s="23"/>
      <c r="H87" s="23"/>
      <c r="I87" s="13"/>
      <c r="J87" s="12"/>
      <c r="K87" s="35">
        <f t="shared" si="2"/>
        <v>0</v>
      </c>
      <c r="L87" s="31">
        <f t="shared" si="3"/>
        <v>0</v>
      </c>
    </row>
    <row r="88" spans="1:12">
      <c r="A88" s="7">
        <v>991</v>
      </c>
      <c r="B88" s="10" t="s">
        <v>113</v>
      </c>
      <c r="C88" s="38" t="s">
        <v>3</v>
      </c>
      <c r="D88" s="28"/>
      <c r="E88" s="11"/>
      <c r="F88" s="26"/>
      <c r="G88" s="23"/>
      <c r="H88" s="23"/>
      <c r="I88" s="13"/>
      <c r="J88" s="12"/>
      <c r="K88" s="35">
        <f t="shared" si="2"/>
        <v>0</v>
      </c>
      <c r="L88" s="31">
        <f t="shared" si="3"/>
        <v>0</v>
      </c>
    </row>
    <row r="89" spans="1:12">
      <c r="A89" s="14">
        <v>992</v>
      </c>
      <c r="B89" s="10" t="s">
        <v>114</v>
      </c>
      <c r="C89" s="38" t="s">
        <v>3</v>
      </c>
      <c r="D89" s="28"/>
      <c r="E89" s="11"/>
      <c r="F89" s="26"/>
      <c r="G89" s="23"/>
      <c r="H89" s="23"/>
      <c r="I89" s="13"/>
      <c r="J89" s="12"/>
      <c r="K89" s="35">
        <f t="shared" si="2"/>
        <v>0</v>
      </c>
      <c r="L89" s="31">
        <f t="shared" si="3"/>
        <v>0</v>
      </c>
    </row>
    <row r="90" spans="1:12">
      <c r="A90" s="7">
        <v>1004</v>
      </c>
      <c r="B90" s="10" t="s">
        <v>115</v>
      </c>
      <c r="C90" s="38" t="s">
        <v>3</v>
      </c>
      <c r="D90" s="28"/>
      <c r="E90" s="11"/>
      <c r="F90" s="26"/>
      <c r="G90" s="23"/>
      <c r="H90" s="23"/>
      <c r="I90" s="13"/>
      <c r="J90" s="12"/>
      <c r="K90" s="35">
        <f t="shared" si="2"/>
        <v>0</v>
      </c>
      <c r="L90" s="31">
        <f t="shared" si="3"/>
        <v>0</v>
      </c>
    </row>
    <row r="91" spans="1:12" ht="25.5">
      <c r="A91" s="7">
        <v>1006</v>
      </c>
      <c r="B91" s="10" t="s">
        <v>54</v>
      </c>
      <c r="C91" s="38" t="s">
        <v>3</v>
      </c>
      <c r="D91" s="28"/>
      <c r="E91" s="11"/>
      <c r="F91" s="26"/>
      <c r="G91" s="23"/>
      <c r="H91" s="23"/>
      <c r="I91" s="13"/>
      <c r="J91" s="12"/>
      <c r="K91" s="35">
        <f t="shared" si="2"/>
        <v>0</v>
      </c>
      <c r="L91" s="31">
        <f t="shared" si="3"/>
        <v>0</v>
      </c>
    </row>
    <row r="92" spans="1:12">
      <c r="A92" s="7">
        <v>1007</v>
      </c>
      <c r="B92" s="10" t="s">
        <v>7</v>
      </c>
      <c r="C92" s="38" t="s">
        <v>3</v>
      </c>
      <c r="D92" s="28"/>
      <c r="E92" s="11"/>
      <c r="F92" s="26"/>
      <c r="G92" s="23"/>
      <c r="H92" s="23"/>
      <c r="I92" s="13"/>
      <c r="J92" s="12"/>
      <c r="K92" s="35">
        <f t="shared" si="2"/>
        <v>0</v>
      </c>
      <c r="L92" s="31">
        <f t="shared" si="3"/>
        <v>0</v>
      </c>
    </row>
    <row r="93" spans="1:12">
      <c r="A93" s="14">
        <v>1009</v>
      </c>
      <c r="B93" s="10" t="s">
        <v>116</v>
      </c>
      <c r="C93" s="38" t="s">
        <v>3</v>
      </c>
      <c r="D93" s="28"/>
      <c r="E93" s="11"/>
      <c r="F93" s="26"/>
      <c r="G93" s="23"/>
      <c r="H93" s="23"/>
      <c r="I93" s="13"/>
      <c r="J93" s="12"/>
      <c r="K93" s="35">
        <f t="shared" si="2"/>
        <v>0</v>
      </c>
      <c r="L93" s="31">
        <f t="shared" si="3"/>
        <v>0</v>
      </c>
    </row>
    <row r="94" spans="1:12">
      <c r="A94" s="7">
        <v>1021</v>
      </c>
      <c r="B94" s="10" t="s">
        <v>37</v>
      </c>
      <c r="C94" s="38" t="s">
        <v>38</v>
      </c>
      <c r="D94" s="28"/>
      <c r="E94" s="11"/>
      <c r="F94" s="26"/>
      <c r="G94" s="23"/>
      <c r="H94" s="23"/>
      <c r="I94" s="13"/>
      <c r="J94" s="12"/>
      <c r="K94" s="35">
        <f t="shared" si="2"/>
        <v>0</v>
      </c>
      <c r="L94" s="31">
        <f t="shared" si="3"/>
        <v>0</v>
      </c>
    </row>
    <row r="95" spans="1:12">
      <c r="A95" s="7">
        <v>1033</v>
      </c>
      <c r="B95" s="10" t="s">
        <v>39</v>
      </c>
      <c r="C95" s="38" t="s">
        <v>38</v>
      </c>
      <c r="D95" s="28"/>
      <c r="E95" s="11"/>
      <c r="F95" s="26"/>
      <c r="G95" s="23"/>
      <c r="H95" s="23"/>
      <c r="I95" s="13"/>
      <c r="J95" s="12"/>
      <c r="K95" s="35">
        <f t="shared" si="2"/>
        <v>0</v>
      </c>
      <c r="L95" s="31">
        <f t="shared" si="3"/>
        <v>0</v>
      </c>
    </row>
    <row r="96" spans="1:12">
      <c r="A96" s="14">
        <v>1034</v>
      </c>
      <c r="B96" s="10" t="s">
        <v>40</v>
      </c>
      <c r="C96" s="38" t="s">
        <v>38</v>
      </c>
      <c r="D96" s="28"/>
      <c r="E96" s="11"/>
      <c r="F96" s="26"/>
      <c r="G96" s="23"/>
      <c r="H96" s="23"/>
      <c r="I96" s="13"/>
      <c r="J96" s="12"/>
      <c r="K96" s="35">
        <f t="shared" si="2"/>
        <v>0</v>
      </c>
      <c r="L96" s="31">
        <f t="shared" si="3"/>
        <v>0</v>
      </c>
    </row>
    <row r="97" spans="1:12">
      <c r="A97" s="7">
        <v>1487</v>
      </c>
      <c r="B97" s="10" t="s">
        <v>117</v>
      </c>
      <c r="C97" s="38" t="s">
        <v>44</v>
      </c>
      <c r="D97" s="28"/>
      <c r="E97" s="11"/>
      <c r="F97" s="26"/>
      <c r="G97" s="23"/>
      <c r="H97" s="23"/>
      <c r="I97" s="13"/>
      <c r="J97" s="12"/>
      <c r="K97" s="35">
        <f t="shared" si="2"/>
        <v>0</v>
      </c>
      <c r="L97" s="31">
        <f t="shared" si="3"/>
        <v>0</v>
      </c>
    </row>
    <row r="98" spans="1:12">
      <c r="A98" s="7">
        <v>1495</v>
      </c>
      <c r="B98" s="10" t="s">
        <v>43</v>
      </c>
      <c r="C98" s="38" t="s">
        <v>41</v>
      </c>
      <c r="D98" s="28"/>
      <c r="E98" s="11"/>
      <c r="F98" s="26"/>
      <c r="G98" s="23"/>
      <c r="H98" s="23"/>
      <c r="I98" s="13"/>
      <c r="J98" s="12"/>
      <c r="K98" s="35">
        <f t="shared" si="2"/>
        <v>0</v>
      </c>
      <c r="L98" s="31">
        <f t="shared" si="3"/>
        <v>0</v>
      </c>
    </row>
    <row r="99" spans="1:12">
      <c r="A99" s="14">
        <v>1506</v>
      </c>
      <c r="B99" s="10" t="s">
        <v>8</v>
      </c>
      <c r="C99" s="38" t="s">
        <v>3</v>
      </c>
      <c r="D99" s="28"/>
      <c r="E99" s="11"/>
      <c r="F99" s="26"/>
      <c r="G99" s="23"/>
      <c r="H99" s="23"/>
      <c r="I99" s="13"/>
      <c r="J99" s="12"/>
      <c r="K99" s="35">
        <f t="shared" si="2"/>
        <v>0</v>
      </c>
      <c r="L99" s="31">
        <f t="shared" si="3"/>
        <v>0</v>
      </c>
    </row>
    <row r="100" spans="1:12">
      <c r="A100" s="7">
        <v>1518</v>
      </c>
      <c r="B100" s="10" t="s">
        <v>29</v>
      </c>
      <c r="C100" s="38" t="s">
        <v>16</v>
      </c>
      <c r="D100" s="28"/>
      <c r="E100" s="11"/>
      <c r="F100" s="26"/>
      <c r="G100" s="23"/>
      <c r="H100" s="23"/>
      <c r="I100" s="13"/>
      <c r="J100" s="12"/>
      <c r="K100" s="35">
        <f t="shared" si="2"/>
        <v>0</v>
      </c>
      <c r="L100" s="31">
        <f t="shared" si="3"/>
        <v>0</v>
      </c>
    </row>
    <row r="101" spans="1:12">
      <c r="A101" s="9">
        <v>1573</v>
      </c>
      <c r="B101" s="10" t="s">
        <v>9</v>
      </c>
      <c r="C101" s="38" t="s">
        <v>3</v>
      </c>
      <c r="D101" s="28"/>
      <c r="E101" s="11"/>
      <c r="F101" s="26"/>
      <c r="G101" s="23"/>
      <c r="H101" s="23"/>
      <c r="I101" s="13"/>
      <c r="J101" s="12"/>
      <c r="K101" s="35">
        <f t="shared" si="2"/>
        <v>0</v>
      </c>
      <c r="L101" s="31">
        <f t="shared" ref="L101:L120" si="4">SUM(H101:I101)</f>
        <v>0</v>
      </c>
    </row>
    <row r="102" spans="1:12">
      <c r="A102" s="9">
        <v>1606</v>
      </c>
      <c r="B102" s="10" t="s">
        <v>118</v>
      </c>
      <c r="C102" s="38" t="s">
        <v>16</v>
      </c>
      <c r="D102" s="28"/>
      <c r="E102" s="11"/>
      <c r="F102" s="26"/>
      <c r="G102" s="23"/>
      <c r="H102" s="23"/>
      <c r="I102" s="13"/>
      <c r="J102" s="12"/>
      <c r="K102" s="35">
        <f t="shared" si="2"/>
        <v>0</v>
      </c>
      <c r="L102" s="31">
        <f t="shared" si="4"/>
        <v>0</v>
      </c>
    </row>
    <row r="103" spans="1:12">
      <c r="A103" s="9">
        <v>1626</v>
      </c>
      <c r="B103" s="10" t="s">
        <v>119</v>
      </c>
      <c r="C103" s="38" t="s">
        <v>16</v>
      </c>
      <c r="D103" s="28"/>
      <c r="E103" s="11"/>
      <c r="F103" s="26"/>
      <c r="G103" s="23"/>
      <c r="H103" s="23"/>
      <c r="I103" s="13"/>
      <c r="J103" s="12"/>
      <c r="K103" s="35">
        <f t="shared" si="2"/>
        <v>0</v>
      </c>
      <c r="L103" s="31">
        <f t="shared" si="4"/>
        <v>0</v>
      </c>
    </row>
    <row r="104" spans="1:12">
      <c r="A104" s="9">
        <v>1628</v>
      </c>
      <c r="B104" s="10" t="s">
        <v>120</v>
      </c>
      <c r="C104" s="38" t="s">
        <v>16</v>
      </c>
      <c r="D104" s="28"/>
      <c r="E104" s="11"/>
      <c r="F104" s="26"/>
      <c r="G104" s="23"/>
      <c r="H104" s="23"/>
      <c r="I104" s="13"/>
      <c r="J104" s="12"/>
      <c r="K104" s="35">
        <f t="shared" si="2"/>
        <v>0</v>
      </c>
      <c r="L104" s="31">
        <f t="shared" si="4"/>
        <v>0</v>
      </c>
    </row>
    <row r="105" spans="1:12">
      <c r="A105" s="9">
        <v>1633</v>
      </c>
      <c r="B105" s="10" t="s">
        <v>50</v>
      </c>
      <c r="C105" s="38" t="s">
        <v>16</v>
      </c>
      <c r="D105" s="28"/>
      <c r="E105" s="11"/>
      <c r="F105" s="26"/>
      <c r="G105" s="23"/>
      <c r="H105" s="23"/>
      <c r="I105" s="13"/>
      <c r="J105" s="12"/>
      <c r="K105" s="35">
        <f t="shared" si="2"/>
        <v>0</v>
      </c>
      <c r="L105" s="31">
        <f t="shared" si="4"/>
        <v>0</v>
      </c>
    </row>
    <row r="106" spans="1:12">
      <c r="A106" s="7">
        <v>1635</v>
      </c>
      <c r="B106" s="10" t="s">
        <v>121</v>
      </c>
      <c r="C106" s="38" t="s">
        <v>16</v>
      </c>
      <c r="D106" s="28"/>
      <c r="E106" s="11"/>
      <c r="F106" s="26"/>
      <c r="G106" s="23"/>
      <c r="H106" s="23"/>
      <c r="I106" s="13"/>
      <c r="J106" s="12"/>
      <c r="K106" s="35">
        <f t="shared" si="2"/>
        <v>0</v>
      </c>
      <c r="L106" s="31">
        <f t="shared" si="4"/>
        <v>0</v>
      </c>
    </row>
    <row r="107" spans="1:12">
      <c r="A107" s="7">
        <v>1730</v>
      </c>
      <c r="B107" s="10" t="s">
        <v>10</v>
      </c>
      <c r="C107" s="38" t="s">
        <v>3</v>
      </c>
      <c r="D107" s="28"/>
      <c r="E107" s="11"/>
      <c r="F107" s="26"/>
      <c r="G107" s="23"/>
      <c r="H107" s="23"/>
      <c r="I107" s="13"/>
      <c r="J107" s="12"/>
      <c r="K107" s="35">
        <f t="shared" si="2"/>
        <v>0</v>
      </c>
      <c r="L107" s="31">
        <f t="shared" si="4"/>
        <v>0</v>
      </c>
    </row>
    <row r="108" spans="1:12">
      <c r="A108" s="7">
        <v>1732</v>
      </c>
      <c r="B108" s="10" t="s">
        <v>11</v>
      </c>
      <c r="C108" s="38" t="s">
        <v>3</v>
      </c>
      <c r="D108" s="28"/>
      <c r="E108" s="11"/>
      <c r="F108" s="26"/>
      <c r="G108" s="23"/>
      <c r="H108" s="23"/>
      <c r="I108" s="13"/>
      <c r="J108" s="12"/>
      <c r="K108" s="35">
        <f t="shared" si="2"/>
        <v>0</v>
      </c>
      <c r="L108" s="31">
        <f t="shared" si="4"/>
        <v>0</v>
      </c>
    </row>
    <row r="109" spans="1:12">
      <c r="A109" s="7">
        <v>1733</v>
      </c>
      <c r="B109" s="10" t="s">
        <v>12</v>
      </c>
      <c r="C109" s="38" t="s">
        <v>3</v>
      </c>
      <c r="D109" s="28"/>
      <c r="E109" s="11"/>
      <c r="F109" s="26"/>
      <c r="G109" s="23"/>
      <c r="H109" s="23"/>
      <c r="I109" s="13"/>
      <c r="J109" s="12"/>
      <c r="K109" s="35">
        <f t="shared" si="2"/>
        <v>0</v>
      </c>
      <c r="L109" s="31">
        <f t="shared" si="4"/>
        <v>0</v>
      </c>
    </row>
    <row r="110" spans="1:12" ht="25.5">
      <c r="A110" s="9">
        <v>1735</v>
      </c>
      <c r="B110" s="10" t="s">
        <v>122</v>
      </c>
      <c r="C110" s="38" t="s">
        <v>3</v>
      </c>
      <c r="D110" s="28"/>
      <c r="E110" s="11"/>
      <c r="F110" s="26"/>
      <c r="G110" s="24"/>
      <c r="H110" s="24"/>
      <c r="I110" s="15"/>
      <c r="J110" s="12"/>
      <c r="K110" s="36">
        <f t="shared" si="2"/>
        <v>0</v>
      </c>
      <c r="L110" s="32">
        <f t="shared" si="4"/>
        <v>0</v>
      </c>
    </row>
    <row r="111" spans="1:12" ht="25.5">
      <c r="A111" s="9">
        <v>1736</v>
      </c>
      <c r="B111" s="10" t="s">
        <v>123</v>
      </c>
      <c r="C111" s="38" t="s">
        <v>3</v>
      </c>
      <c r="D111" s="28"/>
      <c r="E111" s="11"/>
      <c r="F111" s="26"/>
      <c r="G111" s="23"/>
      <c r="H111" s="23"/>
      <c r="I111" s="13"/>
      <c r="J111" s="12"/>
      <c r="K111" s="35">
        <f t="shared" si="2"/>
        <v>0</v>
      </c>
      <c r="L111" s="31">
        <f t="shared" si="4"/>
        <v>0</v>
      </c>
    </row>
    <row r="112" spans="1:12">
      <c r="A112" s="9">
        <v>1810</v>
      </c>
      <c r="B112" s="10" t="s">
        <v>30</v>
      </c>
      <c r="C112" s="38" t="s">
        <v>16</v>
      </c>
      <c r="D112" s="28"/>
      <c r="E112" s="11"/>
      <c r="F112" s="26"/>
      <c r="G112" s="23"/>
      <c r="H112" s="23"/>
      <c r="I112" s="13"/>
      <c r="J112" s="12"/>
      <c r="K112" s="35">
        <f t="shared" si="2"/>
        <v>0</v>
      </c>
      <c r="L112" s="31">
        <f t="shared" si="4"/>
        <v>0</v>
      </c>
    </row>
    <row r="113" spans="1:12">
      <c r="A113" s="9">
        <v>1899</v>
      </c>
      <c r="B113" s="10" t="s">
        <v>36</v>
      </c>
      <c r="C113" s="38" t="s">
        <v>32</v>
      </c>
      <c r="D113" s="28"/>
      <c r="E113" s="11"/>
      <c r="F113" s="26"/>
      <c r="G113" s="23"/>
      <c r="H113" s="23"/>
      <c r="I113" s="13"/>
      <c r="J113" s="12"/>
      <c r="K113" s="35">
        <f t="shared" si="2"/>
        <v>0</v>
      </c>
      <c r="L113" s="31">
        <f t="shared" si="4"/>
        <v>0</v>
      </c>
    </row>
    <row r="114" spans="1:12">
      <c r="A114" s="9">
        <v>1901</v>
      </c>
      <c r="B114" s="10" t="s">
        <v>137</v>
      </c>
      <c r="C114" s="38" t="s">
        <v>32</v>
      </c>
      <c r="D114" s="28"/>
      <c r="E114" s="11"/>
      <c r="F114" s="26"/>
      <c r="G114" s="23"/>
      <c r="H114" s="23"/>
      <c r="I114" s="13"/>
      <c r="J114" s="12"/>
      <c r="K114" s="35">
        <f t="shared" si="2"/>
        <v>0</v>
      </c>
      <c r="L114" s="31">
        <f t="shared" si="4"/>
        <v>0</v>
      </c>
    </row>
    <row r="115" spans="1:12">
      <c r="A115" s="9">
        <v>1977</v>
      </c>
      <c r="B115" s="10" t="s">
        <v>13</v>
      </c>
      <c r="C115" s="38" t="s">
        <v>3</v>
      </c>
      <c r="D115" s="28"/>
      <c r="E115" s="11"/>
      <c r="F115" s="26"/>
      <c r="G115" s="23"/>
      <c r="H115" s="23"/>
      <c r="I115" s="13"/>
      <c r="J115" s="12"/>
      <c r="K115" s="35">
        <f t="shared" si="2"/>
        <v>0</v>
      </c>
      <c r="L115" s="31">
        <f t="shared" si="4"/>
        <v>0</v>
      </c>
    </row>
    <row r="116" spans="1:12">
      <c r="A116" s="9">
        <v>3131</v>
      </c>
      <c r="B116" s="10" t="s">
        <v>51</v>
      </c>
      <c r="C116" s="38" t="s">
        <v>16</v>
      </c>
      <c r="D116" s="28"/>
      <c r="E116" s="11"/>
      <c r="F116" s="26"/>
      <c r="G116" s="23"/>
      <c r="H116" s="23"/>
      <c r="I116" s="13"/>
      <c r="J116" s="12"/>
      <c r="K116" s="35">
        <f t="shared" si="2"/>
        <v>0</v>
      </c>
      <c r="L116" s="31">
        <f t="shared" si="4"/>
        <v>0</v>
      </c>
    </row>
    <row r="117" spans="1:12" ht="38.25">
      <c r="A117" s="9">
        <v>3132</v>
      </c>
      <c r="B117" s="10" t="s">
        <v>124</v>
      </c>
      <c r="C117" s="38" t="s">
        <v>16</v>
      </c>
      <c r="D117" s="28"/>
      <c r="E117" s="11"/>
      <c r="F117" s="26"/>
      <c r="G117" s="23"/>
      <c r="H117" s="23"/>
      <c r="I117" s="13"/>
      <c r="J117" s="12"/>
      <c r="K117" s="35">
        <f t="shared" si="2"/>
        <v>0</v>
      </c>
      <c r="L117" s="31">
        <f t="shared" si="4"/>
        <v>0</v>
      </c>
    </row>
    <row r="118" spans="1:12" ht="38.25">
      <c r="A118" s="9">
        <v>3133</v>
      </c>
      <c r="B118" s="10" t="s">
        <v>125</v>
      </c>
      <c r="C118" s="38" t="s">
        <v>16</v>
      </c>
      <c r="D118" s="28"/>
      <c r="E118" s="11"/>
      <c r="F118" s="26"/>
      <c r="G118" s="23"/>
      <c r="H118" s="23"/>
      <c r="I118" s="13"/>
      <c r="J118" s="12"/>
      <c r="K118" s="35">
        <f t="shared" si="2"/>
        <v>0</v>
      </c>
      <c r="L118" s="31">
        <f t="shared" si="4"/>
        <v>0</v>
      </c>
    </row>
    <row r="119" spans="1:12" ht="52.5" customHeight="1">
      <c r="A119" s="9">
        <v>3134</v>
      </c>
      <c r="B119" s="10" t="s">
        <v>126</v>
      </c>
      <c r="C119" s="38" t="s">
        <v>16</v>
      </c>
      <c r="D119" s="28"/>
      <c r="E119" s="11"/>
      <c r="F119" s="26"/>
      <c r="G119" s="23"/>
      <c r="H119" s="23"/>
      <c r="I119" s="13"/>
      <c r="J119" s="12"/>
      <c r="K119" s="35">
        <f t="shared" si="2"/>
        <v>0</v>
      </c>
      <c r="L119" s="31">
        <f t="shared" si="4"/>
        <v>0</v>
      </c>
    </row>
    <row r="120" spans="1:12" ht="26.25" thickBot="1">
      <c r="A120" s="8">
        <v>3182</v>
      </c>
      <c r="B120" s="16" t="s">
        <v>127</v>
      </c>
      <c r="C120" s="39" t="s">
        <v>3</v>
      </c>
      <c r="D120" s="30"/>
      <c r="E120" s="17"/>
      <c r="F120" s="27"/>
      <c r="G120" s="25"/>
      <c r="H120" s="25"/>
      <c r="I120" s="19"/>
      <c r="J120" s="18"/>
      <c r="K120" s="37">
        <f t="shared" si="2"/>
        <v>0</v>
      </c>
      <c r="L120" s="33">
        <f t="shared" si="4"/>
        <v>0</v>
      </c>
    </row>
    <row r="121" spans="1:12" ht="11.25" customHeight="1"/>
    <row r="122" spans="1:12">
      <c r="A122" s="21"/>
      <c r="B122" s="22"/>
      <c r="C122" s="21"/>
      <c r="D122" s="21"/>
      <c r="E122" s="21"/>
      <c r="F122" s="21"/>
      <c r="G122" s="20" t="s">
        <v>56</v>
      </c>
      <c r="H122" s="41">
        <f t="shared" ref="H122:J122" si="5">SUM(H4:H120)</f>
        <v>0</v>
      </c>
      <c r="I122" s="41">
        <f t="shared" si="5"/>
        <v>0</v>
      </c>
      <c r="J122" s="41">
        <f t="shared" si="5"/>
        <v>0</v>
      </c>
      <c r="K122" s="41">
        <f>SUM(K4:K120)</f>
        <v>0</v>
      </c>
      <c r="L122" s="40">
        <f>SUM(L4:L120)</f>
        <v>0</v>
      </c>
    </row>
  </sheetData>
  <sheetProtection selectLockedCells="1" selectUnlockedCells="1"/>
  <autoFilter ref="A3:L3" xr:uid="{00000000-0009-0000-0000-000009000000}"/>
  <mergeCells count="4">
    <mergeCell ref="A2:C2"/>
    <mergeCell ref="D2:E2"/>
    <mergeCell ref="K2:L2"/>
    <mergeCell ref="F2:J2"/>
  </mergeCells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xWindow="551" yWindow="394" count="1">
        <x14:dataValidation type="list" showInputMessage="1" showErrorMessage="1" errorTitle="Erro" error="Slecione uma das opções. Caso não haja a opção na lista, selecione &quot;outras fontes&quot; e detalhe na célula à direita." promptTitle="=Fonte de Recursos" prompt="- Escolher entre as opções da lista suspensa (seta ao lado) a fonte de recursos_x000a_- Caso a UC receba recursos de mais de uma fonte incluir uma nova linha na planilha" xr:uid="{00000000-0002-0000-0900-000000000000}">
          <x14:formula1>
            <xm:f>Plan1!$A$1:$A$14</xm:f>
          </x14:formula1>
          <xm:sqref>F4:F120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14"/>
  <sheetViews>
    <sheetView workbookViewId="0">
      <selection activeCell="A6" sqref="A6"/>
    </sheetView>
  </sheetViews>
  <sheetFormatPr defaultRowHeight="15"/>
  <cols>
    <col min="1" max="1" width="26.7109375" bestFit="1" customWidth="1"/>
  </cols>
  <sheetData>
    <row r="1" spans="1:1">
      <c r="A1" t="s">
        <v>156</v>
      </c>
    </row>
    <row r="2" spans="1:1">
      <c r="A2" t="s">
        <v>162</v>
      </c>
    </row>
    <row r="3" spans="1:1">
      <c r="A3" t="s">
        <v>161</v>
      </c>
    </row>
    <row r="4" spans="1:1">
      <c r="A4" t="s">
        <v>163</v>
      </c>
    </row>
    <row r="5" spans="1:1">
      <c r="A5" t="s">
        <v>165</v>
      </c>
    </row>
    <row r="6" spans="1:1">
      <c r="A6" t="s">
        <v>159</v>
      </c>
    </row>
    <row r="7" spans="1:1">
      <c r="A7" t="s">
        <v>164</v>
      </c>
    </row>
    <row r="8" spans="1:1">
      <c r="A8" t="s">
        <v>128</v>
      </c>
    </row>
    <row r="9" spans="1:1">
      <c r="A9" t="s">
        <v>158</v>
      </c>
    </row>
    <row r="10" spans="1:1">
      <c r="A10" t="s">
        <v>139</v>
      </c>
    </row>
    <row r="11" spans="1:1">
      <c r="A11" t="s">
        <v>129</v>
      </c>
    </row>
    <row r="12" spans="1:1">
      <c r="A12" t="s">
        <v>160</v>
      </c>
    </row>
    <row r="13" spans="1:1">
      <c r="A13" t="s">
        <v>157</v>
      </c>
    </row>
    <row r="14" spans="1:1">
      <c r="A14" s="6" t="s">
        <v>130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/>
  </sheetPr>
  <dimension ref="A1:BT7"/>
  <sheetViews>
    <sheetView showGridLines="0" zoomScale="90" zoomScaleNormal="90" zoomScaleSheetLayoutView="100" workbookViewId="0">
      <pane ySplit="4" topLeftCell="A5" activePane="bottomLeft" state="frozen"/>
      <selection pane="bottomLeft" activeCell="G12" sqref="G12"/>
    </sheetView>
  </sheetViews>
  <sheetFormatPr defaultColWidth="8.7109375" defaultRowHeight="15"/>
  <cols>
    <col min="1" max="1" width="6.85546875" style="1" bestFit="1" customWidth="1"/>
    <col min="2" max="2" width="39.42578125" style="5" customWidth="1"/>
    <col min="3" max="3" width="7.7109375" style="1" bestFit="1" customWidth="1"/>
    <col min="4" max="4" width="11.85546875" style="1" customWidth="1"/>
    <col min="5" max="5" width="13" style="1" customWidth="1"/>
    <col min="6" max="6" width="23.140625" style="1" bestFit="1" customWidth="1"/>
    <col min="7" max="8" width="13.28515625" style="1" customWidth="1"/>
    <col min="9" max="9" width="14" style="1" customWidth="1"/>
    <col min="10" max="10" width="12.7109375" style="1" bestFit="1" customWidth="1"/>
    <col min="11" max="11" width="17" style="1" bestFit="1" customWidth="1"/>
    <col min="12" max="12" width="21.42578125" style="1" bestFit="1" customWidth="1"/>
    <col min="13" max="72" width="8.7109375" style="1"/>
  </cols>
  <sheetData>
    <row r="1" spans="1:72" ht="86.25" customHeight="1" thickBot="1">
      <c r="A1" s="180" t="s">
        <v>146</v>
      </c>
      <c r="B1" s="181"/>
      <c r="C1" s="182"/>
      <c r="D1" s="183"/>
      <c r="E1" s="184"/>
      <c r="F1" s="184"/>
      <c r="G1" s="184"/>
      <c r="H1" s="184"/>
      <c r="I1" s="184"/>
      <c r="J1" s="184"/>
      <c r="K1" s="184"/>
      <c r="L1" s="185"/>
    </row>
    <row r="2" spans="1:72" ht="7.5" customHeight="1" thickBot="1">
      <c r="A2"/>
      <c r="B2" s="4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</row>
    <row r="3" spans="1:72" s="3" customFormat="1" ht="35.25" customHeight="1">
      <c r="A3" s="171" t="s">
        <v>140</v>
      </c>
      <c r="B3" s="172"/>
      <c r="C3" s="172"/>
      <c r="D3" s="173" t="s">
        <v>141</v>
      </c>
      <c r="E3" s="174"/>
      <c r="F3" s="175" t="s">
        <v>142</v>
      </c>
      <c r="G3" s="176"/>
      <c r="H3" s="176"/>
      <c r="I3" s="176"/>
      <c r="J3" s="177"/>
      <c r="K3" s="178" t="s">
        <v>144</v>
      </c>
      <c r="L3" s="179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</row>
    <row r="4" spans="1:72" s="3" customFormat="1" ht="51.75" thickBot="1">
      <c r="A4" s="48" t="s">
        <v>132</v>
      </c>
      <c r="B4" s="49" t="s">
        <v>0</v>
      </c>
      <c r="C4" s="50" t="s">
        <v>133</v>
      </c>
      <c r="D4" s="51" t="s">
        <v>145</v>
      </c>
      <c r="E4" s="52" t="s">
        <v>138</v>
      </c>
      <c r="F4" s="53" t="s">
        <v>55</v>
      </c>
      <c r="G4" s="54" t="s">
        <v>166</v>
      </c>
      <c r="H4" s="54" t="s">
        <v>134</v>
      </c>
      <c r="I4" s="55" t="s">
        <v>135</v>
      </c>
      <c r="J4" s="55" t="s">
        <v>1</v>
      </c>
      <c r="K4" s="56" t="s">
        <v>143</v>
      </c>
      <c r="L4" s="57" t="s">
        <v>136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</row>
    <row r="5" spans="1:72" s="1" customFormat="1" ht="24" customHeight="1">
      <c r="A5" s="9">
        <v>939</v>
      </c>
      <c r="B5" s="10" t="s">
        <v>108</v>
      </c>
      <c r="C5" s="38" t="s">
        <v>45</v>
      </c>
      <c r="D5" s="28"/>
      <c r="E5" s="11"/>
      <c r="F5" s="26"/>
      <c r="G5" s="23"/>
      <c r="H5" s="23"/>
      <c r="I5" s="13"/>
      <c r="J5" s="12"/>
      <c r="K5" s="34">
        <f>SUM(H5:J5)</f>
        <v>0</v>
      </c>
      <c r="L5" s="58">
        <f>SUM(H5:I5)</f>
        <v>0</v>
      </c>
    </row>
    <row r="6" spans="1:72" s="1" customFormat="1" ht="11.25" customHeight="1">
      <c r="B6" s="5"/>
    </row>
    <row r="7" spans="1:72" s="1" customFormat="1">
      <c r="A7" s="21"/>
      <c r="B7" s="22"/>
      <c r="C7" s="21"/>
      <c r="D7" s="21"/>
      <c r="E7" s="21"/>
      <c r="F7" s="21"/>
      <c r="G7" s="20" t="s">
        <v>56</v>
      </c>
      <c r="H7" s="41">
        <f>SUM(H5:H5)</f>
        <v>0</v>
      </c>
      <c r="I7" s="41">
        <f>SUM(I5:I5)</f>
        <v>0</v>
      </c>
      <c r="J7" s="41">
        <f>SUM(J5:J5)</f>
        <v>0</v>
      </c>
      <c r="K7" s="41">
        <f>SUM(K5:K5)</f>
        <v>0</v>
      </c>
      <c r="L7" s="40">
        <f>SUM(L5:L5)</f>
        <v>0</v>
      </c>
    </row>
  </sheetData>
  <sheetProtection selectLockedCells="1" selectUnlockedCells="1"/>
  <mergeCells count="6">
    <mergeCell ref="A3:C3"/>
    <mergeCell ref="D3:E3"/>
    <mergeCell ref="F3:J3"/>
    <mergeCell ref="K3:L3"/>
    <mergeCell ref="A1:C1"/>
    <mergeCell ref="D1:L1"/>
  </mergeCells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Erro" error="Slecione uma das opções. Caso não haja a opção na lista, selecione &quot;outras fontes&quot; e detalhe na célula à direita." promptTitle="=Fonte de Recursos" prompt="- Escolher entre as opções da lista suspensa (seta ao lado) a fonte de recursos_x000a_- Caso a UC receba recursos de mais de uma fonte incluir uma nova linha na planilha" xr:uid="{00000000-0002-0000-0100-000000000000}">
          <x14:formula1>
            <xm:f>Plan1!$A$1:$A$14</xm:f>
          </x14:formula1>
          <xm:sqref>F5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/>
  </sheetPr>
  <dimension ref="A1:BT92"/>
  <sheetViews>
    <sheetView showGridLines="0" tabSelected="1" topLeftCell="B1" zoomScale="80" zoomScaleNormal="80" zoomScaleSheetLayoutView="100" workbookViewId="0">
      <pane ySplit="4" topLeftCell="A86" activePane="bottomLeft" state="frozen"/>
      <selection pane="bottomLeft" activeCell="G93" sqref="G93"/>
    </sheetView>
  </sheetViews>
  <sheetFormatPr defaultColWidth="8.7109375" defaultRowHeight="15"/>
  <cols>
    <col min="1" max="1" width="6.85546875" style="1" customWidth="1"/>
    <col min="2" max="2" width="39.42578125" style="5" customWidth="1"/>
    <col min="3" max="3" width="7.7109375" style="1" bestFit="1" customWidth="1"/>
    <col min="4" max="4" width="11.85546875" style="1" customWidth="1"/>
    <col min="5" max="5" width="13" style="1" customWidth="1"/>
    <col min="6" max="6" width="23.140625" style="1" bestFit="1" customWidth="1"/>
    <col min="7" max="7" width="27.42578125" style="1" customWidth="1"/>
    <col min="8" max="9" width="23.85546875" style="1" bestFit="1" customWidth="1"/>
    <col min="10" max="10" width="23.5703125" style="1" bestFit="1" customWidth="1"/>
    <col min="11" max="11" width="17" style="1" bestFit="1" customWidth="1"/>
    <col min="12" max="12" width="23" style="1" bestFit="1" customWidth="1"/>
    <col min="13" max="72" width="8.7109375" style="1"/>
  </cols>
  <sheetData>
    <row r="1" spans="1:72" ht="86.25" customHeight="1" thickBot="1">
      <c r="A1" s="180" t="s">
        <v>146</v>
      </c>
      <c r="B1" s="181"/>
      <c r="C1" s="182"/>
      <c r="D1" s="255" t="s">
        <v>168</v>
      </c>
      <c r="E1" s="184"/>
      <c r="F1" s="184"/>
      <c r="G1" s="184"/>
      <c r="H1" s="184"/>
      <c r="I1" s="184"/>
      <c r="J1" s="184"/>
      <c r="K1" s="184"/>
      <c r="L1" s="185"/>
    </row>
    <row r="2" spans="1:72" ht="7.5" customHeight="1" thickBot="1">
      <c r="A2"/>
      <c r="B2" s="4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</row>
    <row r="3" spans="1:72" s="3" customFormat="1" ht="35.25" customHeight="1">
      <c r="A3" s="171" t="s">
        <v>140</v>
      </c>
      <c r="B3" s="172"/>
      <c r="C3" s="172"/>
      <c r="D3" s="173" t="s">
        <v>141</v>
      </c>
      <c r="E3" s="174"/>
      <c r="F3" s="175" t="s">
        <v>142</v>
      </c>
      <c r="G3" s="176"/>
      <c r="H3" s="176"/>
      <c r="I3" s="176"/>
      <c r="J3" s="177"/>
      <c r="K3" s="178" t="s">
        <v>144</v>
      </c>
      <c r="L3" s="179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</row>
    <row r="4" spans="1:72" s="3" customFormat="1" ht="39" thickBot="1">
      <c r="A4" s="97" t="s">
        <v>132</v>
      </c>
      <c r="B4" s="98" t="s">
        <v>0</v>
      </c>
      <c r="C4" s="99" t="s">
        <v>133</v>
      </c>
      <c r="D4" s="100" t="s">
        <v>145</v>
      </c>
      <c r="E4" s="101" t="s">
        <v>138</v>
      </c>
      <c r="F4" s="53" t="s">
        <v>55</v>
      </c>
      <c r="G4" s="54" t="s">
        <v>166</v>
      </c>
      <c r="H4" s="54" t="s">
        <v>134</v>
      </c>
      <c r="I4" s="55" t="s">
        <v>135</v>
      </c>
      <c r="J4" s="55" t="s">
        <v>1</v>
      </c>
      <c r="K4" s="56" t="s">
        <v>143</v>
      </c>
      <c r="L4" s="57" t="s">
        <v>136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</row>
    <row r="5" spans="1:72" s="1" customFormat="1">
      <c r="A5" s="239">
        <v>981</v>
      </c>
      <c r="B5" s="240" t="s">
        <v>2</v>
      </c>
      <c r="C5" s="241" t="s">
        <v>3</v>
      </c>
      <c r="D5" s="241">
        <v>2</v>
      </c>
      <c r="E5" s="241">
        <v>2</v>
      </c>
      <c r="F5" s="95" t="s">
        <v>164</v>
      </c>
      <c r="G5" s="111"/>
      <c r="H5" s="75">
        <v>0</v>
      </c>
      <c r="I5" s="75">
        <v>0</v>
      </c>
      <c r="J5" s="75">
        <f>59590.2*2</f>
        <v>119180.4</v>
      </c>
      <c r="K5" s="75">
        <f>SUM(H5:J5)</f>
        <v>119180.4</v>
      </c>
      <c r="L5" s="126">
        <v>0</v>
      </c>
    </row>
    <row r="6" spans="1:72" s="77" customFormat="1" ht="63.75">
      <c r="A6" s="200"/>
      <c r="B6" s="203"/>
      <c r="C6" s="206"/>
      <c r="D6" s="206"/>
      <c r="E6" s="206"/>
      <c r="F6" s="95" t="s">
        <v>164</v>
      </c>
      <c r="G6" s="108" t="s">
        <v>171</v>
      </c>
      <c r="H6" s="75">
        <f>36036.26</f>
        <v>36036.26</v>
      </c>
      <c r="I6" s="75">
        <v>0</v>
      </c>
      <c r="J6" s="75">
        <v>0</v>
      </c>
      <c r="K6" s="75">
        <v>0</v>
      </c>
      <c r="L6" s="126">
        <f>SUM(H6:K6)</f>
        <v>36036.26</v>
      </c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</row>
    <row r="7" spans="1:72" s="77" customFormat="1" ht="25.5">
      <c r="A7" s="200"/>
      <c r="B7" s="203"/>
      <c r="C7" s="206"/>
      <c r="D7" s="206"/>
      <c r="E7" s="206"/>
      <c r="F7" s="123" t="s">
        <v>128</v>
      </c>
      <c r="G7" s="124" t="s">
        <v>182</v>
      </c>
      <c r="H7" s="125">
        <v>325856.25</v>
      </c>
      <c r="I7" s="125">
        <v>0</v>
      </c>
      <c r="J7" s="125">
        <v>0</v>
      </c>
      <c r="K7" s="125">
        <v>0</v>
      </c>
      <c r="L7" s="126">
        <f>SUM(H7:K7)</f>
        <v>325856.25</v>
      </c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</row>
    <row r="8" spans="1:72" s="77" customFormat="1" ht="64.5" customHeight="1">
      <c r="A8" s="200"/>
      <c r="B8" s="203"/>
      <c r="C8" s="206"/>
      <c r="D8" s="206"/>
      <c r="E8" s="206"/>
      <c r="F8" s="95" t="s">
        <v>156</v>
      </c>
      <c r="G8" s="108" t="s">
        <v>175</v>
      </c>
      <c r="H8" s="75">
        <v>0</v>
      </c>
      <c r="I8" s="75">
        <v>84719.07</v>
      </c>
      <c r="J8" s="75">
        <v>0</v>
      </c>
      <c r="K8" s="75">
        <v>0</v>
      </c>
      <c r="L8" s="126">
        <f t="shared" ref="L8:L9" si="0">SUM(H8:I8)</f>
        <v>84719.07</v>
      </c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</row>
    <row r="9" spans="1:72" s="77" customFormat="1" ht="38.25">
      <c r="A9" s="200"/>
      <c r="B9" s="203"/>
      <c r="C9" s="206"/>
      <c r="D9" s="206"/>
      <c r="E9" s="206"/>
      <c r="F9" s="95" t="s">
        <v>164</v>
      </c>
      <c r="G9" s="108" t="s">
        <v>178</v>
      </c>
      <c r="H9" s="75">
        <v>0</v>
      </c>
      <c r="I9" s="75">
        <v>60000</v>
      </c>
      <c r="J9" s="75">
        <v>0</v>
      </c>
      <c r="K9" s="75">
        <v>0</v>
      </c>
      <c r="L9" s="126">
        <f t="shared" si="0"/>
        <v>60000</v>
      </c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</row>
    <row r="10" spans="1:72" s="1" customFormat="1" ht="38.25">
      <c r="A10" s="201"/>
      <c r="B10" s="204"/>
      <c r="C10" s="207"/>
      <c r="D10" s="207"/>
      <c r="E10" s="207"/>
      <c r="F10" s="95" t="s">
        <v>130</v>
      </c>
      <c r="G10" s="108" t="s">
        <v>169</v>
      </c>
      <c r="H10" s="75">
        <v>0</v>
      </c>
      <c r="I10" s="75">
        <v>276552.98</v>
      </c>
      <c r="J10" s="75">
        <v>0</v>
      </c>
      <c r="K10" s="75">
        <v>0</v>
      </c>
      <c r="L10" s="126">
        <f t="shared" ref="L10" si="1">SUM(H10:I10)</f>
        <v>276552.98</v>
      </c>
    </row>
    <row r="11" spans="1:72" s="1" customFormat="1" ht="51">
      <c r="A11" s="197">
        <v>982</v>
      </c>
      <c r="B11" s="196" t="s">
        <v>109</v>
      </c>
      <c r="C11" s="197" t="s">
        <v>3</v>
      </c>
      <c r="D11" s="198">
        <v>2</v>
      </c>
      <c r="E11" s="198">
        <v>22</v>
      </c>
      <c r="F11" s="28" t="s">
        <v>130</v>
      </c>
      <c r="G11" s="109" t="s">
        <v>170</v>
      </c>
      <c r="H11" s="23">
        <v>0</v>
      </c>
      <c r="I11" s="13">
        <v>276552.98</v>
      </c>
      <c r="J11" s="12">
        <v>0</v>
      </c>
      <c r="K11" s="35">
        <v>0</v>
      </c>
      <c r="L11" s="139">
        <f t="shared" ref="L11" si="2">SUM(H11:I11)</f>
        <v>276552.98</v>
      </c>
    </row>
    <row r="12" spans="1:72" s="77" customFormat="1">
      <c r="A12" s="197"/>
      <c r="B12" s="196"/>
      <c r="C12" s="197"/>
      <c r="D12" s="198"/>
      <c r="E12" s="198"/>
      <c r="F12" s="78" t="s">
        <v>164</v>
      </c>
      <c r="G12" s="81"/>
      <c r="H12" s="80">
        <v>0</v>
      </c>
      <c r="I12" s="82">
        <v>0</v>
      </c>
      <c r="J12" s="82">
        <f>73155.94+59590.2</f>
        <v>132746.14000000001</v>
      </c>
      <c r="K12" s="84">
        <f>SUM(H12:J12)</f>
        <v>132746.14000000001</v>
      </c>
      <c r="L12" s="122">
        <f t="shared" ref="L12" si="3">SUM(H12:I12)</f>
        <v>0</v>
      </c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</row>
    <row r="13" spans="1:72" s="1" customFormat="1" ht="25.5">
      <c r="A13" s="197"/>
      <c r="B13" s="196"/>
      <c r="C13" s="197"/>
      <c r="D13" s="198"/>
      <c r="E13" s="198"/>
      <c r="F13" s="28" t="s">
        <v>130</v>
      </c>
      <c r="G13" s="110" t="s">
        <v>176</v>
      </c>
      <c r="H13" s="13">
        <v>500000</v>
      </c>
      <c r="I13" s="13">
        <v>0</v>
      </c>
      <c r="J13" s="13">
        <v>0</v>
      </c>
      <c r="K13" s="93">
        <v>0</v>
      </c>
      <c r="L13" s="139">
        <f>SUM(H13:K13)</f>
        <v>500000</v>
      </c>
    </row>
    <row r="14" spans="1:72" s="77" customFormat="1" ht="63.75">
      <c r="A14" s="197"/>
      <c r="B14" s="196"/>
      <c r="C14" s="197"/>
      <c r="D14" s="198"/>
      <c r="E14" s="198"/>
      <c r="F14" s="102" t="s">
        <v>164</v>
      </c>
      <c r="G14" s="90" t="s">
        <v>171</v>
      </c>
      <c r="H14" s="91">
        <f>36036.26*3</f>
        <v>108108.78</v>
      </c>
      <c r="I14" s="91">
        <v>0</v>
      </c>
      <c r="J14" s="91">
        <v>0</v>
      </c>
      <c r="K14" s="91">
        <v>0</v>
      </c>
      <c r="L14" s="139">
        <f>SUM(H14:K14)</f>
        <v>108108.78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</row>
    <row r="15" spans="1:72" s="1" customFormat="1">
      <c r="A15" s="103">
        <v>983</v>
      </c>
      <c r="B15" s="118" t="s">
        <v>110</v>
      </c>
      <c r="C15" s="103" t="s">
        <v>3</v>
      </c>
      <c r="D15" s="104" t="s">
        <v>181</v>
      </c>
      <c r="E15" s="104" t="s">
        <v>181</v>
      </c>
      <c r="F15" s="103"/>
      <c r="G15" s="103"/>
      <c r="H15" s="75">
        <v>0</v>
      </c>
      <c r="I15" s="75">
        <v>0</v>
      </c>
      <c r="J15" s="75">
        <v>0</v>
      </c>
      <c r="K15" s="75">
        <v>0</v>
      </c>
      <c r="L15" s="126">
        <v>0</v>
      </c>
    </row>
    <row r="16" spans="1:72" s="77" customFormat="1">
      <c r="A16" s="250">
        <v>985</v>
      </c>
      <c r="B16" s="251" t="s">
        <v>4</v>
      </c>
      <c r="C16" s="252" t="s">
        <v>3</v>
      </c>
      <c r="D16" s="253">
        <v>2</v>
      </c>
      <c r="E16" s="254">
        <v>2</v>
      </c>
      <c r="F16" s="78" t="s">
        <v>164</v>
      </c>
      <c r="G16" s="81"/>
      <c r="H16" s="80">
        <v>0</v>
      </c>
      <c r="I16" s="80">
        <v>0</v>
      </c>
      <c r="J16" s="80">
        <f>59590.2+34760.95</f>
        <v>94351.15</v>
      </c>
      <c r="K16" s="80">
        <f t="shared" ref="K16" si="4">SUM(H16:J16)</f>
        <v>94351.15</v>
      </c>
      <c r="L16" s="150">
        <f t="shared" ref="L16" si="5">SUM(H16:I16)</f>
        <v>0</v>
      </c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</row>
    <row r="17" spans="1:33" s="77" customFormat="1" ht="25.5">
      <c r="A17" s="242"/>
      <c r="B17" s="244"/>
      <c r="C17" s="246"/>
      <c r="D17" s="242"/>
      <c r="E17" s="246"/>
      <c r="F17" s="127" t="s">
        <v>128</v>
      </c>
      <c r="G17" s="128" t="s">
        <v>182</v>
      </c>
      <c r="H17" s="129">
        <v>325856.25</v>
      </c>
      <c r="I17" s="129">
        <v>0</v>
      </c>
      <c r="J17" s="129">
        <v>0</v>
      </c>
      <c r="K17" s="149">
        <v>0</v>
      </c>
      <c r="L17" s="151">
        <f>SUM(H17:K17)</f>
        <v>325856.25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</row>
    <row r="18" spans="1:33" s="77" customFormat="1" ht="63.75">
      <c r="A18" s="243"/>
      <c r="B18" s="245"/>
      <c r="C18" s="247"/>
      <c r="D18" s="248"/>
      <c r="E18" s="249"/>
      <c r="F18" s="78" t="s">
        <v>164</v>
      </c>
      <c r="G18" s="79" t="s">
        <v>171</v>
      </c>
      <c r="H18" s="80">
        <f>36036.26</f>
        <v>36036.26</v>
      </c>
      <c r="I18" s="80">
        <v>0</v>
      </c>
      <c r="J18" s="80">
        <v>0</v>
      </c>
      <c r="K18" s="80">
        <v>0</v>
      </c>
      <c r="L18" s="139">
        <f>SUM(H18:K18)</f>
        <v>36036.26</v>
      </c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</row>
    <row r="19" spans="1:33" s="1" customFormat="1">
      <c r="A19" s="234">
        <v>986</v>
      </c>
      <c r="B19" s="235" t="s">
        <v>49</v>
      </c>
      <c r="C19" s="234" t="s">
        <v>3</v>
      </c>
      <c r="D19" s="186">
        <v>2</v>
      </c>
      <c r="E19" s="186">
        <v>2</v>
      </c>
      <c r="F19" s="73" t="s">
        <v>164</v>
      </c>
      <c r="G19" s="111"/>
      <c r="H19" s="107">
        <v>0</v>
      </c>
      <c r="I19" s="107">
        <v>0</v>
      </c>
      <c r="J19" s="132">
        <f>59590.2*2</f>
        <v>119180.4</v>
      </c>
      <c r="K19" s="132">
        <f t="shared" ref="K19:K84" si="6">SUM(H19:J19)</f>
        <v>119180.4</v>
      </c>
      <c r="L19" s="146">
        <f t="shared" ref="L19:L84" si="7">SUM(H19:I19)</f>
        <v>0</v>
      </c>
    </row>
    <row r="20" spans="1:33" s="77" customFormat="1" ht="25.5">
      <c r="A20" s="187"/>
      <c r="B20" s="190"/>
      <c r="C20" s="187"/>
      <c r="D20" s="187"/>
      <c r="E20" s="187"/>
      <c r="F20" s="123" t="s">
        <v>128</v>
      </c>
      <c r="G20" s="124" t="s">
        <v>182</v>
      </c>
      <c r="H20" s="125">
        <v>325856.25</v>
      </c>
      <c r="I20" s="131">
        <v>0</v>
      </c>
      <c r="J20" s="134">
        <v>0</v>
      </c>
      <c r="K20" s="135">
        <v>0</v>
      </c>
      <c r="L20" s="148">
        <f>SUM(H20:K20)</f>
        <v>325856.25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</row>
    <row r="21" spans="1:33" s="77" customFormat="1" ht="63.75">
      <c r="A21" s="187"/>
      <c r="B21" s="190"/>
      <c r="C21" s="187"/>
      <c r="D21" s="187"/>
      <c r="E21" s="187"/>
      <c r="F21" s="73" t="s">
        <v>164</v>
      </c>
      <c r="G21" s="106" t="s">
        <v>171</v>
      </c>
      <c r="H21" s="107">
        <f>36036.26</f>
        <v>36036.26</v>
      </c>
      <c r="I21" s="107">
        <v>0</v>
      </c>
      <c r="J21" s="133">
        <v>0</v>
      </c>
      <c r="K21" s="133">
        <v>0</v>
      </c>
      <c r="L21" s="147">
        <f>SUM(H21:K21)</f>
        <v>36036.26</v>
      </c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</row>
    <row r="22" spans="1:33" s="1" customFormat="1" ht="38.25">
      <c r="A22" s="188"/>
      <c r="B22" s="191"/>
      <c r="C22" s="188"/>
      <c r="D22" s="188"/>
      <c r="E22" s="188"/>
      <c r="F22" s="112" t="s">
        <v>130</v>
      </c>
      <c r="G22" s="105" t="s">
        <v>169</v>
      </c>
      <c r="H22" s="107"/>
      <c r="I22" s="107">
        <v>276552.98</v>
      </c>
      <c r="J22" s="107">
        <v>0</v>
      </c>
      <c r="K22" s="107">
        <v>0</v>
      </c>
      <c r="L22" s="141">
        <f t="shared" ref="L22" si="8">SUM(H22:I22)</f>
        <v>276552.98</v>
      </c>
    </row>
    <row r="23" spans="1:33" s="1" customFormat="1">
      <c r="A23" s="197">
        <v>987</v>
      </c>
      <c r="B23" s="196" t="s">
        <v>111</v>
      </c>
      <c r="C23" s="197" t="s">
        <v>3</v>
      </c>
      <c r="D23" s="198">
        <v>2</v>
      </c>
      <c r="E23" s="198">
        <v>2</v>
      </c>
      <c r="F23" s="11" t="s">
        <v>164</v>
      </c>
      <c r="G23" s="81"/>
      <c r="H23" s="23">
        <v>0</v>
      </c>
      <c r="I23" s="13">
        <v>0</v>
      </c>
      <c r="J23" s="94">
        <f>73155.94</f>
        <v>73155.94</v>
      </c>
      <c r="K23" s="35">
        <f t="shared" si="6"/>
        <v>73155.94</v>
      </c>
      <c r="L23" s="142">
        <v>0</v>
      </c>
    </row>
    <row r="24" spans="1:33" s="77" customFormat="1" ht="60.75" customHeight="1">
      <c r="A24" s="197"/>
      <c r="B24" s="196"/>
      <c r="C24" s="197"/>
      <c r="D24" s="198"/>
      <c r="E24" s="198"/>
      <c r="F24" s="102" t="s">
        <v>156</v>
      </c>
      <c r="G24" s="81" t="s">
        <v>175</v>
      </c>
      <c r="H24" s="80">
        <v>0</v>
      </c>
      <c r="I24" s="82">
        <v>84719.07</v>
      </c>
      <c r="J24" s="84">
        <v>0</v>
      </c>
      <c r="K24" s="84">
        <v>0</v>
      </c>
      <c r="L24" s="153">
        <f t="shared" ref="L24:L26" si="9">SUM(H24:I24)</f>
        <v>84719.07</v>
      </c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</row>
    <row r="25" spans="1:33" s="77" customFormat="1" ht="25.5">
      <c r="A25" s="197"/>
      <c r="B25" s="196"/>
      <c r="C25" s="197"/>
      <c r="D25" s="198"/>
      <c r="E25" s="198"/>
      <c r="F25" s="127" t="s">
        <v>128</v>
      </c>
      <c r="G25" s="136" t="s">
        <v>182</v>
      </c>
      <c r="H25" s="129">
        <v>325856.25</v>
      </c>
      <c r="I25" s="129">
        <v>0</v>
      </c>
      <c r="J25" s="129">
        <v>0</v>
      </c>
      <c r="K25" s="152">
        <v>0</v>
      </c>
      <c r="L25" s="155">
        <f>SUM(H25:K25)</f>
        <v>325856.25</v>
      </c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</row>
    <row r="26" spans="1:33" s="77" customFormat="1" ht="38.25">
      <c r="A26" s="197"/>
      <c r="B26" s="196"/>
      <c r="C26" s="197"/>
      <c r="D26" s="198"/>
      <c r="E26" s="198"/>
      <c r="F26" s="96" t="s">
        <v>164</v>
      </c>
      <c r="G26" s="81" t="s">
        <v>177</v>
      </c>
      <c r="H26" s="80">
        <v>0</v>
      </c>
      <c r="I26" s="82">
        <v>38062.5</v>
      </c>
      <c r="J26" s="84">
        <v>0</v>
      </c>
      <c r="K26" s="84">
        <v>0</v>
      </c>
      <c r="L26" s="154">
        <f t="shared" si="9"/>
        <v>38062.5</v>
      </c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</row>
    <row r="27" spans="1:33" s="77" customFormat="1" ht="63.75">
      <c r="A27" s="197"/>
      <c r="B27" s="196"/>
      <c r="C27" s="197"/>
      <c r="D27" s="198"/>
      <c r="E27" s="198"/>
      <c r="F27" s="96" t="s">
        <v>164</v>
      </c>
      <c r="G27" s="79" t="s">
        <v>171</v>
      </c>
      <c r="H27" s="80">
        <f>36036.26</f>
        <v>36036.26</v>
      </c>
      <c r="I27" s="80">
        <v>0</v>
      </c>
      <c r="J27" s="80">
        <v>0</v>
      </c>
      <c r="K27" s="80">
        <v>0</v>
      </c>
      <c r="L27" s="143">
        <f>SUM(H27:K27)</f>
        <v>36036.26</v>
      </c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</row>
    <row r="28" spans="1:33" s="1" customFormat="1">
      <c r="A28" s="199">
        <v>988</v>
      </c>
      <c r="B28" s="202" t="s">
        <v>5</v>
      </c>
      <c r="C28" s="205" t="s">
        <v>3</v>
      </c>
      <c r="D28" s="205">
        <v>2</v>
      </c>
      <c r="E28" s="205">
        <v>2</v>
      </c>
      <c r="F28" s="95" t="s">
        <v>164</v>
      </c>
      <c r="G28" s="111"/>
      <c r="H28" s="75"/>
      <c r="I28" s="75"/>
      <c r="J28" s="75">
        <f>73155.94</f>
        <v>73155.94</v>
      </c>
      <c r="K28" s="75">
        <f t="shared" si="6"/>
        <v>73155.94</v>
      </c>
      <c r="L28" s="126">
        <f t="shared" si="7"/>
        <v>0</v>
      </c>
    </row>
    <row r="29" spans="1:33" s="77" customFormat="1" ht="63.75">
      <c r="A29" s="200"/>
      <c r="B29" s="203"/>
      <c r="C29" s="206"/>
      <c r="D29" s="206"/>
      <c r="E29" s="206"/>
      <c r="F29" s="95" t="s">
        <v>164</v>
      </c>
      <c r="G29" s="111" t="s">
        <v>171</v>
      </c>
      <c r="H29" s="75">
        <v>36036.26</v>
      </c>
      <c r="I29" s="75">
        <v>0</v>
      </c>
      <c r="J29" s="137">
        <v>0</v>
      </c>
      <c r="K29" s="137">
        <v>0</v>
      </c>
      <c r="L29" s="156">
        <f>SUM(H29:K29)</f>
        <v>36036.26</v>
      </c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</row>
    <row r="30" spans="1:33" s="77" customFormat="1" ht="25.5">
      <c r="A30" s="200"/>
      <c r="B30" s="203"/>
      <c r="C30" s="206"/>
      <c r="D30" s="206"/>
      <c r="E30" s="206"/>
      <c r="F30" s="123" t="s">
        <v>128</v>
      </c>
      <c r="G30" s="124" t="s">
        <v>182</v>
      </c>
      <c r="H30" s="125">
        <v>325856.25</v>
      </c>
      <c r="I30" s="131">
        <v>0</v>
      </c>
      <c r="J30" s="134">
        <v>0</v>
      </c>
      <c r="K30" s="134">
        <v>0</v>
      </c>
      <c r="L30" s="158">
        <f>SUM(H30:K30)</f>
        <v>325856.25</v>
      </c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</row>
    <row r="31" spans="1:33" s="1" customFormat="1" ht="25.5">
      <c r="A31" s="200"/>
      <c r="B31" s="203"/>
      <c r="C31" s="206"/>
      <c r="D31" s="206"/>
      <c r="E31" s="206"/>
      <c r="F31" s="95" t="s">
        <v>130</v>
      </c>
      <c r="G31" s="111" t="s">
        <v>176</v>
      </c>
      <c r="H31" s="75">
        <v>500000</v>
      </c>
      <c r="I31" s="75">
        <v>0</v>
      </c>
      <c r="J31" s="138">
        <v>0</v>
      </c>
      <c r="K31" s="138">
        <v>0</v>
      </c>
      <c r="L31" s="157">
        <f>SUM(H31:K31)</f>
        <v>500000</v>
      </c>
    </row>
    <row r="32" spans="1:33" s="1" customFormat="1" ht="38.25">
      <c r="A32" s="236"/>
      <c r="B32" s="237"/>
      <c r="C32" s="238"/>
      <c r="D32" s="238"/>
      <c r="E32" s="238"/>
      <c r="F32" s="95" t="s">
        <v>130</v>
      </c>
      <c r="G32" s="111" t="s">
        <v>169</v>
      </c>
      <c r="H32" s="75"/>
      <c r="I32" s="75">
        <v>276552.98</v>
      </c>
      <c r="J32" s="75">
        <v>0</v>
      </c>
      <c r="K32" s="75">
        <v>0</v>
      </c>
      <c r="L32" s="126">
        <f t="shared" ref="L32" si="10">SUM(H32:I32)</f>
        <v>276552.98</v>
      </c>
    </row>
    <row r="33" spans="1:33" s="77" customFormat="1">
      <c r="A33" s="242">
        <v>989</v>
      </c>
      <c r="B33" s="244" t="s">
        <v>112</v>
      </c>
      <c r="C33" s="246" t="s">
        <v>3</v>
      </c>
      <c r="D33" s="242">
        <v>2</v>
      </c>
      <c r="E33" s="246">
        <v>2</v>
      </c>
      <c r="F33" s="78" t="s">
        <v>164</v>
      </c>
      <c r="G33" s="81"/>
      <c r="H33" s="80">
        <v>0</v>
      </c>
      <c r="I33" s="82">
        <v>0</v>
      </c>
      <c r="J33" s="80">
        <f>68413.41+59590.2</f>
        <v>128003.61</v>
      </c>
      <c r="K33" s="80">
        <f t="shared" ref="K33" si="11">SUM(H33:J33)</f>
        <v>128003.61</v>
      </c>
      <c r="L33" s="140">
        <f t="shared" ref="L33" si="12">SUM(H33:I33)</f>
        <v>0</v>
      </c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</row>
    <row r="34" spans="1:33" s="77" customFormat="1" ht="25.5">
      <c r="A34" s="242"/>
      <c r="B34" s="244"/>
      <c r="C34" s="246"/>
      <c r="D34" s="242"/>
      <c r="E34" s="246"/>
      <c r="F34" s="127" t="s">
        <v>128</v>
      </c>
      <c r="G34" s="128" t="s">
        <v>182</v>
      </c>
      <c r="H34" s="129">
        <v>325856.25</v>
      </c>
      <c r="I34" s="129">
        <v>0</v>
      </c>
      <c r="J34" s="129">
        <v>0</v>
      </c>
      <c r="K34" s="130">
        <v>0</v>
      </c>
      <c r="L34" s="122">
        <f>SUM(H34:K34)</f>
        <v>325856.25</v>
      </c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</row>
    <row r="35" spans="1:33" s="77" customFormat="1" ht="63.75">
      <c r="A35" s="243"/>
      <c r="B35" s="245"/>
      <c r="C35" s="247"/>
      <c r="D35" s="248"/>
      <c r="E35" s="249"/>
      <c r="F35" s="78" t="s">
        <v>164</v>
      </c>
      <c r="G35" s="79" t="s">
        <v>171</v>
      </c>
      <c r="H35" s="80">
        <f>36036.26</f>
        <v>36036.26</v>
      </c>
      <c r="I35" s="80">
        <v>0</v>
      </c>
      <c r="J35" s="80">
        <v>0</v>
      </c>
      <c r="K35" s="80">
        <v>0</v>
      </c>
      <c r="L35" s="140">
        <f>SUM(H35:K35)</f>
        <v>36036.26</v>
      </c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</row>
    <row r="36" spans="1:33" s="1" customFormat="1">
      <c r="A36" s="234">
        <v>990</v>
      </c>
      <c r="B36" s="235" t="s">
        <v>6</v>
      </c>
      <c r="C36" s="234" t="s">
        <v>3</v>
      </c>
      <c r="D36" s="186">
        <v>2</v>
      </c>
      <c r="E36" s="186">
        <v>2</v>
      </c>
      <c r="F36" s="73" t="s">
        <v>164</v>
      </c>
      <c r="G36" s="111"/>
      <c r="H36" s="107">
        <v>0</v>
      </c>
      <c r="I36" s="107">
        <v>0</v>
      </c>
      <c r="J36" s="107">
        <f>59590.2</f>
        <v>59590.2</v>
      </c>
      <c r="K36" s="107">
        <f>SUM(H36:J36)</f>
        <v>59590.2</v>
      </c>
      <c r="L36" s="141">
        <v>0</v>
      </c>
    </row>
    <row r="37" spans="1:33" s="77" customFormat="1" ht="63.75">
      <c r="A37" s="187"/>
      <c r="B37" s="190"/>
      <c r="C37" s="187"/>
      <c r="D37" s="187"/>
      <c r="E37" s="187"/>
      <c r="F37" s="73" t="s">
        <v>164</v>
      </c>
      <c r="G37" s="105" t="s">
        <v>171</v>
      </c>
      <c r="H37" s="107">
        <f>36036.26</f>
        <v>36036.26</v>
      </c>
      <c r="I37" s="107">
        <v>0</v>
      </c>
      <c r="J37" s="132">
        <v>0</v>
      </c>
      <c r="K37" s="132">
        <v>0</v>
      </c>
      <c r="L37" s="146">
        <f>SUM(H37:K37)</f>
        <v>36036.26</v>
      </c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</row>
    <row r="38" spans="1:33" s="77" customFormat="1" ht="25.5">
      <c r="A38" s="187"/>
      <c r="B38" s="190"/>
      <c r="C38" s="187"/>
      <c r="D38" s="187"/>
      <c r="E38" s="187"/>
      <c r="F38" s="123" t="s">
        <v>128</v>
      </c>
      <c r="G38" s="124" t="s">
        <v>182</v>
      </c>
      <c r="H38" s="125">
        <v>325856.25</v>
      </c>
      <c r="I38" s="131">
        <v>0</v>
      </c>
      <c r="J38" s="134">
        <v>0</v>
      </c>
      <c r="K38" s="134">
        <v>0</v>
      </c>
      <c r="L38" s="158">
        <f>SUM(H38:K38)</f>
        <v>325856.25</v>
      </c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</row>
    <row r="39" spans="1:33" s="77" customFormat="1" ht="38.25">
      <c r="A39" s="187"/>
      <c r="B39" s="190"/>
      <c r="C39" s="187"/>
      <c r="D39" s="187"/>
      <c r="E39" s="187"/>
      <c r="F39" s="73" t="s">
        <v>156</v>
      </c>
      <c r="G39" s="105" t="s">
        <v>174</v>
      </c>
      <c r="H39" s="107">
        <v>0</v>
      </c>
      <c r="I39" s="107">
        <v>78167.289999999994</v>
      </c>
      <c r="J39" s="133">
        <v>0</v>
      </c>
      <c r="K39" s="133">
        <v>0</v>
      </c>
      <c r="L39" s="147">
        <f t="shared" ref="L39:L40" si="13">SUM(H39:I39)</f>
        <v>78167.289999999994</v>
      </c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</row>
    <row r="40" spans="1:33" s="77" customFormat="1" ht="38.25">
      <c r="A40" s="187"/>
      <c r="B40" s="190"/>
      <c r="C40" s="187"/>
      <c r="D40" s="187"/>
      <c r="E40" s="187"/>
      <c r="F40" s="73" t="s">
        <v>156</v>
      </c>
      <c r="G40" s="105" t="s">
        <v>175</v>
      </c>
      <c r="H40" s="107">
        <v>0</v>
      </c>
      <c r="I40" s="107">
        <v>84719.07</v>
      </c>
      <c r="J40" s="107">
        <v>0</v>
      </c>
      <c r="K40" s="107">
        <v>0</v>
      </c>
      <c r="L40" s="141">
        <f t="shared" si="13"/>
        <v>84719.07</v>
      </c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</row>
    <row r="41" spans="1:33" s="1" customFormat="1" ht="25.5">
      <c r="A41" s="187"/>
      <c r="B41" s="190"/>
      <c r="C41" s="187"/>
      <c r="D41" s="187"/>
      <c r="E41" s="187"/>
      <c r="F41" s="73" t="s">
        <v>130</v>
      </c>
      <c r="G41" s="105" t="s">
        <v>176</v>
      </c>
      <c r="H41" s="107">
        <v>500000</v>
      </c>
      <c r="I41" s="107">
        <v>0</v>
      </c>
      <c r="J41" s="107">
        <v>0</v>
      </c>
      <c r="K41" s="107">
        <v>0</v>
      </c>
      <c r="L41" s="141">
        <f>SUM(H41:K41)</f>
        <v>500000</v>
      </c>
    </row>
    <row r="42" spans="1:33" s="1" customFormat="1" ht="38.25">
      <c r="A42" s="188"/>
      <c r="B42" s="191"/>
      <c r="C42" s="188"/>
      <c r="D42" s="188"/>
      <c r="E42" s="188"/>
      <c r="F42" s="73" t="s">
        <v>130</v>
      </c>
      <c r="G42" s="105" t="s">
        <v>169</v>
      </c>
      <c r="H42" s="107">
        <v>0</v>
      </c>
      <c r="I42" s="107">
        <v>276552.98</v>
      </c>
      <c r="J42" s="107">
        <v>0</v>
      </c>
      <c r="K42" s="107">
        <v>0</v>
      </c>
      <c r="L42" s="141">
        <f t="shared" ref="L42" si="14">SUM(H42:I42)</f>
        <v>276552.98</v>
      </c>
    </row>
    <row r="43" spans="1:33" s="1" customFormat="1">
      <c r="A43" s="227">
        <v>991</v>
      </c>
      <c r="B43" s="230" t="s">
        <v>113</v>
      </c>
      <c r="C43" s="231" t="s">
        <v>3</v>
      </c>
      <c r="D43" s="232">
        <v>2</v>
      </c>
      <c r="E43" s="233">
        <v>2</v>
      </c>
      <c r="F43" s="26" t="s">
        <v>164</v>
      </c>
      <c r="G43" s="81"/>
      <c r="H43" s="80">
        <v>0</v>
      </c>
      <c r="I43" s="80">
        <v>0</v>
      </c>
      <c r="J43" s="82">
        <f>59590.2</f>
        <v>59590.2</v>
      </c>
      <c r="K43" s="35">
        <f t="shared" si="6"/>
        <v>59590.2</v>
      </c>
      <c r="L43" s="140">
        <f t="shared" si="7"/>
        <v>0</v>
      </c>
    </row>
    <row r="44" spans="1:33" s="77" customFormat="1" ht="63.75">
      <c r="A44" s="228"/>
      <c r="B44" s="212"/>
      <c r="C44" s="215"/>
      <c r="D44" s="218"/>
      <c r="E44" s="221"/>
      <c r="F44" s="78" t="s">
        <v>164</v>
      </c>
      <c r="G44" s="79" t="s">
        <v>171</v>
      </c>
      <c r="H44" s="80">
        <v>36036.26</v>
      </c>
      <c r="I44" s="80">
        <v>0</v>
      </c>
      <c r="J44" s="80">
        <v>0</v>
      </c>
      <c r="K44" s="80">
        <v>0</v>
      </c>
      <c r="L44" s="140">
        <f>SUM(H44:K44)</f>
        <v>36036.26</v>
      </c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</row>
    <row r="45" spans="1:33" s="77" customFormat="1" ht="25.5">
      <c r="A45" s="228"/>
      <c r="B45" s="212"/>
      <c r="C45" s="215"/>
      <c r="D45" s="218"/>
      <c r="E45" s="221"/>
      <c r="F45" s="127" t="s">
        <v>128</v>
      </c>
      <c r="G45" s="136" t="s">
        <v>182</v>
      </c>
      <c r="H45" s="129">
        <v>325856.25</v>
      </c>
      <c r="I45" s="129">
        <v>0</v>
      </c>
      <c r="J45" s="129">
        <v>0</v>
      </c>
      <c r="K45" s="129">
        <v>0</v>
      </c>
      <c r="L45" s="122">
        <f>SUM(H45:K45)</f>
        <v>325856.25</v>
      </c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</row>
    <row r="46" spans="1:33" s="77" customFormat="1" ht="38.25">
      <c r="A46" s="228"/>
      <c r="B46" s="212"/>
      <c r="C46" s="215"/>
      <c r="D46" s="218"/>
      <c r="E46" s="221"/>
      <c r="F46" s="78" t="s">
        <v>156</v>
      </c>
      <c r="G46" s="81" t="s">
        <v>175</v>
      </c>
      <c r="H46" s="80">
        <v>0</v>
      </c>
      <c r="I46" s="82">
        <v>84719.07</v>
      </c>
      <c r="J46" s="80">
        <v>0</v>
      </c>
      <c r="K46" s="84">
        <v>0</v>
      </c>
      <c r="L46" s="140">
        <f t="shared" ref="L46" si="15">SUM(H46:I46)</f>
        <v>84719.07</v>
      </c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</row>
    <row r="47" spans="1:33" s="1" customFormat="1" ht="38.25">
      <c r="A47" s="229"/>
      <c r="B47" s="213"/>
      <c r="C47" s="216"/>
      <c r="D47" s="219"/>
      <c r="E47" s="222"/>
      <c r="F47" s="26" t="s">
        <v>130</v>
      </c>
      <c r="G47" s="72" t="s">
        <v>169</v>
      </c>
      <c r="H47" s="23">
        <v>0</v>
      </c>
      <c r="I47" s="13">
        <v>276552.98</v>
      </c>
      <c r="J47" s="12">
        <v>0</v>
      </c>
      <c r="K47" s="35">
        <v>0</v>
      </c>
      <c r="L47" s="140">
        <f t="shared" ref="L47" si="16">SUM(H47:I47)</f>
        <v>276552.98</v>
      </c>
    </row>
    <row r="48" spans="1:33" s="1" customFormat="1">
      <c r="A48" s="87">
        <v>992</v>
      </c>
      <c r="B48" s="73" t="s">
        <v>114</v>
      </c>
      <c r="C48" s="87" t="s">
        <v>3</v>
      </c>
      <c r="D48" s="113" t="s">
        <v>181</v>
      </c>
      <c r="E48" s="113" t="s">
        <v>181</v>
      </c>
      <c r="F48" s="87"/>
      <c r="G48" s="87"/>
      <c r="H48" s="107">
        <v>0</v>
      </c>
      <c r="I48" s="107">
        <v>0</v>
      </c>
      <c r="J48" s="107">
        <v>0</v>
      </c>
      <c r="K48" s="107">
        <v>0</v>
      </c>
      <c r="L48" s="141">
        <v>0</v>
      </c>
    </row>
    <row r="49" spans="1:33" s="1" customFormat="1">
      <c r="A49" s="7">
        <v>1004</v>
      </c>
      <c r="B49" s="119" t="s">
        <v>115</v>
      </c>
      <c r="C49" s="38" t="s">
        <v>3</v>
      </c>
      <c r="D49" s="68" t="s">
        <v>181</v>
      </c>
      <c r="E49" s="70" t="s">
        <v>181</v>
      </c>
      <c r="F49" s="26"/>
      <c r="G49" s="23"/>
      <c r="H49" s="35">
        <v>0</v>
      </c>
      <c r="I49" s="35">
        <v>0</v>
      </c>
      <c r="J49" s="35">
        <v>0</v>
      </c>
      <c r="K49" s="35">
        <v>0</v>
      </c>
      <c r="L49" s="144">
        <f t="shared" si="7"/>
        <v>0</v>
      </c>
    </row>
    <row r="50" spans="1:33" s="1" customFormat="1" ht="25.5" customHeight="1">
      <c r="A50" s="223">
        <v>1006</v>
      </c>
      <c r="B50" s="224" t="s">
        <v>54</v>
      </c>
      <c r="C50" s="205" t="s">
        <v>3</v>
      </c>
      <c r="D50" s="205">
        <v>2</v>
      </c>
      <c r="E50" s="205">
        <v>2</v>
      </c>
      <c r="F50" s="95" t="s">
        <v>164</v>
      </c>
      <c r="G50" s="111"/>
      <c r="H50" s="75">
        <v>0</v>
      </c>
      <c r="I50" s="159">
        <v>0</v>
      </c>
      <c r="J50" s="160">
        <f>42450.94+59590.2</f>
        <v>102041.14</v>
      </c>
      <c r="K50" s="160">
        <f t="shared" si="6"/>
        <v>102041.14</v>
      </c>
      <c r="L50" s="126">
        <f t="shared" si="7"/>
        <v>0</v>
      </c>
    </row>
    <row r="51" spans="1:33" s="77" customFormat="1" ht="63.75">
      <c r="A51" s="223"/>
      <c r="B51" s="225"/>
      <c r="C51" s="206"/>
      <c r="D51" s="206"/>
      <c r="E51" s="206"/>
      <c r="F51" s="95" t="s">
        <v>164</v>
      </c>
      <c r="G51" s="111" t="s">
        <v>171</v>
      </c>
      <c r="H51" s="75">
        <f>36036.26*2</f>
        <v>72072.52</v>
      </c>
      <c r="I51" s="75">
        <v>0</v>
      </c>
      <c r="J51" s="161">
        <v>0</v>
      </c>
      <c r="K51" s="161">
        <v>0</v>
      </c>
      <c r="L51" s="156">
        <f>SUM(H51:K51)</f>
        <v>72072.52</v>
      </c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76"/>
    </row>
    <row r="52" spans="1:33" s="77" customFormat="1" ht="25.5">
      <c r="A52" s="223"/>
      <c r="B52" s="225"/>
      <c r="C52" s="206"/>
      <c r="D52" s="206"/>
      <c r="E52" s="206"/>
      <c r="F52" s="123" t="s">
        <v>128</v>
      </c>
      <c r="G52" s="124" t="s">
        <v>182</v>
      </c>
      <c r="H52" s="125">
        <v>325856.25</v>
      </c>
      <c r="I52" s="131">
        <v>0</v>
      </c>
      <c r="J52" s="134">
        <v>0</v>
      </c>
      <c r="K52" s="134">
        <v>0</v>
      </c>
      <c r="L52" s="158">
        <f>SUM(H52:K52)</f>
        <v>325856.25</v>
      </c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</row>
    <row r="53" spans="1:33" s="77" customFormat="1" ht="63.75" customHeight="1">
      <c r="A53" s="223"/>
      <c r="B53" s="225"/>
      <c r="C53" s="206"/>
      <c r="D53" s="206"/>
      <c r="E53" s="206"/>
      <c r="F53" s="95" t="s">
        <v>156</v>
      </c>
      <c r="G53" s="111" t="s">
        <v>175</v>
      </c>
      <c r="H53" s="75">
        <v>0</v>
      </c>
      <c r="I53" s="75">
        <v>84719.07</v>
      </c>
      <c r="J53" s="138">
        <v>0</v>
      </c>
      <c r="K53" s="138">
        <v>0</v>
      </c>
      <c r="L53" s="157">
        <f t="shared" ref="L53:L54" si="17">SUM(H53:I53)</f>
        <v>84719.07</v>
      </c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</row>
    <row r="54" spans="1:33" s="77" customFormat="1" ht="38.25">
      <c r="A54" s="223"/>
      <c r="B54" s="225"/>
      <c r="C54" s="206"/>
      <c r="D54" s="206"/>
      <c r="E54" s="206"/>
      <c r="F54" s="95" t="s">
        <v>164</v>
      </c>
      <c r="G54" s="111" t="s">
        <v>179</v>
      </c>
      <c r="H54" s="75">
        <v>0</v>
      </c>
      <c r="I54" s="75">
        <v>10833.33</v>
      </c>
      <c r="J54" s="75">
        <v>0</v>
      </c>
      <c r="K54" s="75">
        <v>0</v>
      </c>
      <c r="L54" s="126">
        <f t="shared" si="17"/>
        <v>10833.33</v>
      </c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</row>
    <row r="55" spans="1:33" s="77" customFormat="1" ht="38.25">
      <c r="A55" s="223"/>
      <c r="B55" s="225"/>
      <c r="C55" s="206"/>
      <c r="D55" s="206"/>
      <c r="E55" s="206"/>
      <c r="F55" s="95" t="s">
        <v>164</v>
      </c>
      <c r="G55" s="111" t="s">
        <v>180</v>
      </c>
      <c r="H55" s="75">
        <v>0</v>
      </c>
      <c r="I55" s="75">
        <v>14166.66</v>
      </c>
      <c r="J55" s="75">
        <v>0</v>
      </c>
      <c r="K55" s="75">
        <v>0</v>
      </c>
      <c r="L55" s="126">
        <f t="shared" ref="L55" si="18">SUM(H55:I55)</f>
        <v>14166.66</v>
      </c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76"/>
      <c r="AG55" s="76"/>
    </row>
    <row r="56" spans="1:33" s="1" customFormat="1" ht="25.5">
      <c r="A56" s="223"/>
      <c r="B56" s="225"/>
      <c r="C56" s="206"/>
      <c r="D56" s="206"/>
      <c r="E56" s="206"/>
      <c r="F56" s="95" t="s">
        <v>130</v>
      </c>
      <c r="G56" s="111" t="s">
        <v>176</v>
      </c>
      <c r="H56" s="75">
        <v>500000</v>
      </c>
      <c r="I56" s="75">
        <v>0</v>
      </c>
      <c r="J56" s="75">
        <v>0</v>
      </c>
      <c r="K56" s="75">
        <v>0</v>
      </c>
      <c r="L56" s="126">
        <f>SUM(H56:K56)</f>
        <v>500000</v>
      </c>
    </row>
    <row r="57" spans="1:33" s="1" customFormat="1" ht="38.25">
      <c r="A57" s="223"/>
      <c r="B57" s="226"/>
      <c r="C57" s="207"/>
      <c r="D57" s="207"/>
      <c r="E57" s="207"/>
      <c r="F57" s="95" t="s">
        <v>130</v>
      </c>
      <c r="G57" s="111" t="s">
        <v>169</v>
      </c>
      <c r="H57" s="75">
        <v>0</v>
      </c>
      <c r="I57" s="75">
        <v>276552.98</v>
      </c>
      <c r="J57" s="75">
        <v>0</v>
      </c>
      <c r="K57" s="75">
        <v>0</v>
      </c>
      <c r="L57" s="126">
        <f t="shared" ref="L57" si="19">SUM(H57:I57)</f>
        <v>276552.98</v>
      </c>
    </row>
    <row r="58" spans="1:33" s="1" customFormat="1">
      <c r="A58" s="195">
        <v>1007</v>
      </c>
      <c r="B58" s="196" t="s">
        <v>7</v>
      </c>
      <c r="C58" s="197" t="s">
        <v>3</v>
      </c>
      <c r="D58" s="198">
        <v>2</v>
      </c>
      <c r="E58" s="198">
        <v>2</v>
      </c>
      <c r="F58" s="28" t="s">
        <v>164</v>
      </c>
      <c r="G58" s="81"/>
      <c r="H58" s="80">
        <v>0</v>
      </c>
      <c r="I58" s="80">
        <v>0</v>
      </c>
      <c r="J58" s="80">
        <f>59590.2*2</f>
        <v>119180.4</v>
      </c>
      <c r="K58" s="35">
        <f t="shared" si="6"/>
        <v>119180.4</v>
      </c>
      <c r="L58" s="140">
        <f t="shared" si="7"/>
        <v>0</v>
      </c>
    </row>
    <row r="59" spans="1:33" s="77" customFormat="1" ht="63.75">
      <c r="A59" s="195"/>
      <c r="B59" s="196"/>
      <c r="C59" s="197"/>
      <c r="D59" s="198"/>
      <c r="E59" s="198"/>
      <c r="F59" s="96" t="s">
        <v>164</v>
      </c>
      <c r="G59" s="79" t="s">
        <v>171</v>
      </c>
      <c r="H59" s="80">
        <f>36036.26</f>
        <v>36036.26</v>
      </c>
      <c r="I59" s="80">
        <v>0</v>
      </c>
      <c r="J59" s="80">
        <v>0</v>
      </c>
      <c r="K59" s="80">
        <v>0</v>
      </c>
      <c r="L59" s="140">
        <f>SUM(H59:K59)</f>
        <v>36036.26</v>
      </c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76"/>
      <c r="AF59" s="76"/>
      <c r="AG59" s="76"/>
    </row>
    <row r="60" spans="1:33" s="77" customFormat="1" ht="38.25">
      <c r="A60" s="195"/>
      <c r="B60" s="196"/>
      <c r="C60" s="197"/>
      <c r="D60" s="198"/>
      <c r="E60" s="198"/>
      <c r="F60" s="96" t="s">
        <v>156</v>
      </c>
      <c r="G60" s="81" t="s">
        <v>175</v>
      </c>
      <c r="H60" s="80">
        <v>0</v>
      </c>
      <c r="I60" s="82">
        <v>84719.07</v>
      </c>
      <c r="J60" s="83">
        <v>0</v>
      </c>
      <c r="K60" s="84">
        <v>0</v>
      </c>
      <c r="L60" s="140">
        <f t="shared" ref="L60" si="20">SUM(H60:I60)</f>
        <v>84719.07</v>
      </c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76"/>
      <c r="AF60" s="76"/>
      <c r="AG60" s="76"/>
    </row>
    <row r="61" spans="1:33" s="1" customFormat="1" ht="25.5">
      <c r="A61" s="195"/>
      <c r="B61" s="196"/>
      <c r="C61" s="197"/>
      <c r="D61" s="198"/>
      <c r="E61" s="198"/>
      <c r="F61" s="28" t="s">
        <v>130</v>
      </c>
      <c r="G61" s="92" t="s">
        <v>176</v>
      </c>
      <c r="H61" s="13">
        <v>500000</v>
      </c>
      <c r="I61" s="13">
        <v>0</v>
      </c>
      <c r="J61" s="13">
        <v>0</v>
      </c>
      <c r="K61" s="93">
        <v>0</v>
      </c>
      <c r="L61" s="140">
        <f>SUM(H61:K61)</f>
        <v>500000</v>
      </c>
    </row>
    <row r="62" spans="1:33" s="1" customFormat="1" ht="38.25">
      <c r="A62" s="195"/>
      <c r="B62" s="196"/>
      <c r="C62" s="197"/>
      <c r="D62" s="198"/>
      <c r="E62" s="198"/>
      <c r="F62" s="28" t="s">
        <v>130</v>
      </c>
      <c r="G62" s="72" t="s">
        <v>169</v>
      </c>
      <c r="H62" s="23">
        <v>0</v>
      </c>
      <c r="I62" s="13">
        <v>276552.98</v>
      </c>
      <c r="J62" s="12">
        <v>0</v>
      </c>
      <c r="K62" s="35">
        <v>0</v>
      </c>
      <c r="L62" s="140">
        <f t="shared" ref="L62" si="21">SUM(H62:I62)</f>
        <v>276552.98</v>
      </c>
    </row>
    <row r="63" spans="1:33" s="77" customFormat="1" ht="38.25">
      <c r="A63" s="85">
        <v>1009</v>
      </c>
      <c r="B63" s="120" t="s">
        <v>116</v>
      </c>
      <c r="C63" s="86" t="s">
        <v>3</v>
      </c>
      <c r="D63" s="114" t="s">
        <v>181</v>
      </c>
      <c r="E63" s="115" t="s">
        <v>181</v>
      </c>
      <c r="F63" s="73" t="s">
        <v>156</v>
      </c>
      <c r="G63" s="74" t="s">
        <v>173</v>
      </c>
      <c r="H63" s="75">
        <v>0</v>
      </c>
      <c r="I63" s="88">
        <v>86962.5</v>
      </c>
      <c r="J63" s="83">
        <v>0</v>
      </c>
      <c r="K63" s="89">
        <v>0</v>
      </c>
      <c r="L63" s="126">
        <f t="shared" ref="L63" si="22">SUM(H63:I63)</f>
        <v>86962.5</v>
      </c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  <c r="AB63" s="76"/>
      <c r="AC63" s="76"/>
      <c r="AD63" s="76"/>
      <c r="AE63" s="76"/>
      <c r="AF63" s="76"/>
      <c r="AG63" s="76"/>
    </row>
    <row r="64" spans="1:33" s="1" customFormat="1">
      <c r="A64" s="208">
        <v>1506</v>
      </c>
      <c r="B64" s="211" t="s">
        <v>8</v>
      </c>
      <c r="C64" s="214" t="s">
        <v>3</v>
      </c>
      <c r="D64" s="217">
        <v>2</v>
      </c>
      <c r="E64" s="220">
        <v>2</v>
      </c>
      <c r="F64" s="26" t="s">
        <v>164</v>
      </c>
      <c r="G64" s="81"/>
      <c r="H64" s="35">
        <v>0</v>
      </c>
      <c r="I64" s="35">
        <v>0</v>
      </c>
      <c r="J64" s="35">
        <f>59590.2*2</f>
        <v>119180.4</v>
      </c>
      <c r="K64" s="35">
        <f>SUM(H64:J64)</f>
        <v>119180.4</v>
      </c>
      <c r="L64" s="144">
        <f t="shared" si="7"/>
        <v>0</v>
      </c>
    </row>
    <row r="65" spans="1:33" s="77" customFormat="1" ht="25.5">
      <c r="A65" s="209"/>
      <c r="B65" s="212"/>
      <c r="C65" s="215"/>
      <c r="D65" s="218"/>
      <c r="E65" s="221"/>
      <c r="F65" s="127" t="s">
        <v>128</v>
      </c>
      <c r="G65" s="128" t="s">
        <v>182</v>
      </c>
      <c r="H65" s="129">
        <v>325856.25</v>
      </c>
      <c r="I65" s="129">
        <v>0</v>
      </c>
      <c r="J65" s="129">
        <v>0</v>
      </c>
      <c r="K65" s="130">
        <v>0</v>
      </c>
      <c r="L65" s="122">
        <f>SUM(H65:K65)</f>
        <v>325856.25</v>
      </c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76"/>
      <c r="AF65" s="76"/>
      <c r="AG65" s="76"/>
    </row>
    <row r="66" spans="1:33" s="77" customFormat="1" ht="63.75">
      <c r="A66" s="210"/>
      <c r="B66" s="213"/>
      <c r="C66" s="216"/>
      <c r="D66" s="219"/>
      <c r="E66" s="222"/>
      <c r="F66" s="78" t="s">
        <v>164</v>
      </c>
      <c r="G66" s="79" t="s">
        <v>171</v>
      </c>
      <c r="H66" s="80">
        <f>36036.26</f>
        <v>36036.26</v>
      </c>
      <c r="I66" s="80">
        <v>0</v>
      </c>
      <c r="J66" s="80">
        <v>0</v>
      </c>
      <c r="K66" s="80">
        <v>0</v>
      </c>
      <c r="L66" s="140">
        <f>SUM(H66:K66)</f>
        <v>36036.26</v>
      </c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76"/>
      <c r="AF66" s="76"/>
      <c r="AG66" s="76"/>
    </row>
    <row r="67" spans="1:33" s="1" customFormat="1">
      <c r="A67" s="199">
        <v>1573</v>
      </c>
      <c r="B67" s="202" t="s">
        <v>9</v>
      </c>
      <c r="C67" s="205" t="s">
        <v>3</v>
      </c>
      <c r="D67" s="205">
        <v>2</v>
      </c>
      <c r="E67" s="205">
        <v>2</v>
      </c>
      <c r="F67" s="95" t="s">
        <v>164</v>
      </c>
      <c r="G67" s="95"/>
      <c r="H67" s="75">
        <v>0</v>
      </c>
      <c r="I67" s="75">
        <v>0</v>
      </c>
      <c r="J67" s="75">
        <f>59590.2</f>
        <v>59590.2</v>
      </c>
      <c r="K67" s="75">
        <f t="shared" si="6"/>
        <v>59590.2</v>
      </c>
      <c r="L67" s="126">
        <f t="shared" si="7"/>
        <v>0</v>
      </c>
    </row>
    <row r="68" spans="1:33" s="77" customFormat="1" ht="63.75">
      <c r="A68" s="200"/>
      <c r="B68" s="203"/>
      <c r="C68" s="206"/>
      <c r="D68" s="206"/>
      <c r="E68" s="206"/>
      <c r="F68" s="95" t="s">
        <v>164</v>
      </c>
      <c r="G68" s="111" t="s">
        <v>171</v>
      </c>
      <c r="H68" s="75">
        <f>36036.26</f>
        <v>36036.26</v>
      </c>
      <c r="I68" s="75">
        <v>0</v>
      </c>
      <c r="J68" s="137">
        <v>0</v>
      </c>
      <c r="K68" s="137">
        <v>0</v>
      </c>
      <c r="L68" s="156">
        <f>SUM(H68:K68)</f>
        <v>36036.26</v>
      </c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  <c r="AC68" s="76"/>
      <c r="AD68" s="76"/>
      <c r="AE68" s="76"/>
      <c r="AF68" s="76"/>
      <c r="AG68" s="76"/>
    </row>
    <row r="69" spans="1:33" s="77" customFormat="1" ht="25.5">
      <c r="A69" s="200"/>
      <c r="B69" s="203"/>
      <c r="C69" s="206"/>
      <c r="D69" s="206"/>
      <c r="E69" s="206"/>
      <c r="F69" s="123" t="s">
        <v>128</v>
      </c>
      <c r="G69" s="124" t="s">
        <v>182</v>
      </c>
      <c r="H69" s="125">
        <v>325856.25</v>
      </c>
      <c r="I69" s="131">
        <v>0</v>
      </c>
      <c r="J69" s="134">
        <v>0</v>
      </c>
      <c r="K69" s="134">
        <v>0</v>
      </c>
      <c r="L69" s="158">
        <f>SUM(H69:K69)</f>
        <v>325856.25</v>
      </c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  <c r="AC69" s="76"/>
      <c r="AD69" s="76"/>
      <c r="AE69" s="76"/>
      <c r="AF69" s="76"/>
      <c r="AG69" s="76"/>
    </row>
    <row r="70" spans="1:33" s="1" customFormat="1" ht="25.5">
      <c r="A70" s="200"/>
      <c r="B70" s="203"/>
      <c r="C70" s="206"/>
      <c r="D70" s="206"/>
      <c r="E70" s="206"/>
      <c r="F70" s="95" t="s">
        <v>130</v>
      </c>
      <c r="G70" s="111" t="s">
        <v>176</v>
      </c>
      <c r="H70" s="75">
        <v>500000</v>
      </c>
      <c r="I70" s="75">
        <v>0</v>
      </c>
      <c r="J70" s="138">
        <v>0</v>
      </c>
      <c r="K70" s="138">
        <v>0</v>
      </c>
      <c r="L70" s="157">
        <f>SUM(H70:K70)</f>
        <v>500000</v>
      </c>
    </row>
    <row r="71" spans="1:33" s="1" customFormat="1" ht="38.25">
      <c r="A71" s="201"/>
      <c r="B71" s="204"/>
      <c r="C71" s="207"/>
      <c r="D71" s="207"/>
      <c r="E71" s="207"/>
      <c r="F71" s="95" t="s">
        <v>130</v>
      </c>
      <c r="G71" s="111" t="s">
        <v>169</v>
      </c>
      <c r="H71" s="75">
        <v>0</v>
      </c>
      <c r="I71" s="75">
        <v>276552.98</v>
      </c>
      <c r="J71" s="75">
        <v>0</v>
      </c>
      <c r="K71" s="75">
        <v>0</v>
      </c>
      <c r="L71" s="126">
        <f t="shared" ref="L71" si="23">SUM(H71:I71)</f>
        <v>276552.98</v>
      </c>
    </row>
    <row r="72" spans="1:33" s="1" customFormat="1">
      <c r="A72" s="195">
        <v>1730</v>
      </c>
      <c r="B72" s="196" t="s">
        <v>10</v>
      </c>
      <c r="C72" s="197" t="s">
        <v>3</v>
      </c>
      <c r="D72" s="198">
        <v>2</v>
      </c>
      <c r="E72" s="198">
        <v>2</v>
      </c>
      <c r="F72" s="28" t="s">
        <v>164</v>
      </c>
      <c r="G72" s="23"/>
      <c r="H72" s="23">
        <v>0</v>
      </c>
      <c r="I72" s="13">
        <v>0</v>
      </c>
      <c r="J72" s="13">
        <f>59590.2</f>
        <v>59590.2</v>
      </c>
      <c r="K72" s="13">
        <f>SUM(H72:J72)</f>
        <v>59590.2</v>
      </c>
      <c r="L72" s="13">
        <v>0</v>
      </c>
    </row>
    <row r="73" spans="1:33" s="77" customFormat="1" ht="63.75">
      <c r="A73" s="195"/>
      <c r="B73" s="196"/>
      <c r="C73" s="197"/>
      <c r="D73" s="198"/>
      <c r="E73" s="198"/>
      <c r="F73" s="96" t="s">
        <v>164</v>
      </c>
      <c r="G73" s="79" t="s">
        <v>171</v>
      </c>
      <c r="H73" s="80">
        <f>36036.26</f>
        <v>36036.26</v>
      </c>
      <c r="I73" s="80">
        <v>0</v>
      </c>
      <c r="J73" s="13">
        <v>0</v>
      </c>
      <c r="K73" s="13">
        <v>0</v>
      </c>
      <c r="L73" s="145">
        <f>SUM(H73:K73)</f>
        <v>36036.26</v>
      </c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  <c r="AC73" s="76"/>
      <c r="AD73" s="76"/>
      <c r="AE73" s="76"/>
      <c r="AF73" s="76"/>
      <c r="AG73" s="76"/>
    </row>
    <row r="74" spans="1:33" s="77" customFormat="1" ht="25.5">
      <c r="A74" s="195"/>
      <c r="B74" s="196"/>
      <c r="C74" s="197"/>
      <c r="D74" s="198"/>
      <c r="E74" s="198"/>
      <c r="F74" s="127" t="s">
        <v>128</v>
      </c>
      <c r="G74" s="136" t="s">
        <v>182</v>
      </c>
      <c r="H74" s="129">
        <v>325856.25</v>
      </c>
      <c r="I74" s="129">
        <v>0</v>
      </c>
      <c r="J74" s="129">
        <v>0</v>
      </c>
      <c r="K74" s="129">
        <v>0</v>
      </c>
      <c r="L74" s="122">
        <f>SUM(H74:K74)</f>
        <v>325856.25</v>
      </c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76"/>
      <c r="AF74" s="76"/>
      <c r="AG74" s="76"/>
    </row>
    <row r="75" spans="1:33" s="77" customFormat="1" ht="38.25">
      <c r="A75" s="195"/>
      <c r="B75" s="196"/>
      <c r="C75" s="197"/>
      <c r="D75" s="198"/>
      <c r="E75" s="198"/>
      <c r="F75" s="96" t="s">
        <v>156</v>
      </c>
      <c r="G75" s="81" t="s">
        <v>175</v>
      </c>
      <c r="H75" s="80">
        <v>0</v>
      </c>
      <c r="I75" s="82">
        <v>84719.07</v>
      </c>
      <c r="J75" s="13">
        <v>0</v>
      </c>
      <c r="K75" s="13">
        <v>0</v>
      </c>
      <c r="L75" s="145">
        <f>SUM(H75:K75)</f>
        <v>84719.07</v>
      </c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  <c r="AC75" s="76"/>
      <c r="AD75" s="76"/>
      <c r="AE75" s="76"/>
      <c r="AF75" s="76"/>
      <c r="AG75" s="76"/>
    </row>
    <row r="76" spans="1:33" s="1" customFormat="1" ht="25.5">
      <c r="A76" s="195"/>
      <c r="B76" s="196"/>
      <c r="C76" s="197"/>
      <c r="D76" s="198"/>
      <c r="E76" s="198"/>
      <c r="F76" s="28" t="s">
        <v>130</v>
      </c>
      <c r="G76" s="92" t="s">
        <v>176</v>
      </c>
      <c r="H76" s="13">
        <v>500000</v>
      </c>
      <c r="I76" s="13">
        <v>0</v>
      </c>
      <c r="J76" s="13">
        <v>0</v>
      </c>
      <c r="K76" s="13">
        <v>0</v>
      </c>
      <c r="L76" s="145">
        <f>SUM(H76:K76)</f>
        <v>500000</v>
      </c>
    </row>
    <row r="77" spans="1:33" s="1" customFormat="1" ht="38.25">
      <c r="A77" s="195"/>
      <c r="B77" s="196"/>
      <c r="C77" s="197"/>
      <c r="D77" s="198"/>
      <c r="E77" s="198"/>
      <c r="F77" s="28" t="s">
        <v>130</v>
      </c>
      <c r="G77" s="72" t="s">
        <v>169</v>
      </c>
      <c r="H77" s="23">
        <v>0</v>
      </c>
      <c r="I77" s="13">
        <v>276552.98</v>
      </c>
      <c r="J77" s="13">
        <v>0</v>
      </c>
      <c r="K77" s="13">
        <v>0</v>
      </c>
      <c r="L77" s="145">
        <f t="shared" ref="L77" si="24">SUM(H77:I77)</f>
        <v>276552.98</v>
      </c>
    </row>
    <row r="78" spans="1:33" s="1" customFormat="1">
      <c r="A78" s="186">
        <v>1732</v>
      </c>
      <c r="B78" s="189" t="s">
        <v>11</v>
      </c>
      <c r="C78" s="186" t="s">
        <v>3</v>
      </c>
      <c r="D78" s="186">
        <v>2</v>
      </c>
      <c r="E78" s="186">
        <v>2</v>
      </c>
      <c r="F78" s="73" t="s">
        <v>164</v>
      </c>
      <c r="G78" s="73"/>
      <c r="H78" s="107"/>
      <c r="I78" s="107"/>
      <c r="J78" s="107">
        <f>59590.2</f>
        <v>59590.2</v>
      </c>
      <c r="K78" s="107">
        <f t="shared" si="6"/>
        <v>59590.2</v>
      </c>
      <c r="L78" s="126">
        <v>0</v>
      </c>
    </row>
    <row r="79" spans="1:33" s="77" customFormat="1" ht="63.75">
      <c r="A79" s="188"/>
      <c r="B79" s="191"/>
      <c r="C79" s="188"/>
      <c r="D79" s="188"/>
      <c r="E79" s="188"/>
      <c r="F79" s="73" t="s">
        <v>164</v>
      </c>
      <c r="G79" s="105" t="s">
        <v>171</v>
      </c>
      <c r="H79" s="107">
        <f>36036.26</f>
        <v>36036.26</v>
      </c>
      <c r="I79" s="107">
        <v>0</v>
      </c>
      <c r="J79" s="107">
        <v>0</v>
      </c>
      <c r="K79" s="107">
        <v>0</v>
      </c>
      <c r="L79" s="126">
        <f>SUM(H79:K79)</f>
        <v>36036.26</v>
      </c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6"/>
      <c r="X79" s="76"/>
      <c r="Y79" s="76"/>
      <c r="Z79" s="76"/>
      <c r="AA79" s="76"/>
      <c r="AB79" s="76"/>
      <c r="AC79" s="76"/>
      <c r="AD79" s="76"/>
      <c r="AE79" s="76"/>
      <c r="AF79" s="76"/>
      <c r="AG79" s="76"/>
    </row>
    <row r="80" spans="1:33" s="1" customFormat="1">
      <c r="A80" s="195">
        <v>1733</v>
      </c>
      <c r="B80" s="196" t="s">
        <v>12</v>
      </c>
      <c r="C80" s="197" t="s">
        <v>3</v>
      </c>
      <c r="D80" s="198">
        <v>2</v>
      </c>
      <c r="E80" s="198">
        <v>2</v>
      </c>
      <c r="F80" s="28" t="s">
        <v>164</v>
      </c>
      <c r="G80" s="23"/>
      <c r="H80" s="23"/>
      <c r="I80" s="13"/>
      <c r="J80" s="94">
        <f>59590.2*2</f>
        <v>119180.4</v>
      </c>
      <c r="K80" s="35">
        <f t="shared" si="6"/>
        <v>119180.4</v>
      </c>
      <c r="L80" s="140">
        <f t="shared" si="7"/>
        <v>0</v>
      </c>
    </row>
    <row r="81" spans="1:33" s="77" customFormat="1" ht="63.75">
      <c r="A81" s="195"/>
      <c r="B81" s="196"/>
      <c r="C81" s="197"/>
      <c r="D81" s="198"/>
      <c r="E81" s="198"/>
      <c r="F81" s="96" t="s">
        <v>164</v>
      </c>
      <c r="G81" s="79" t="s">
        <v>171</v>
      </c>
      <c r="H81" s="80">
        <f>36036.26</f>
        <v>36036.26</v>
      </c>
      <c r="I81" s="80">
        <v>0</v>
      </c>
      <c r="J81" s="80">
        <v>0</v>
      </c>
      <c r="K81" s="80">
        <v>0</v>
      </c>
      <c r="L81" s="140">
        <f>SUM(H81:K81)</f>
        <v>36036.26</v>
      </c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  <c r="AB81" s="76"/>
      <c r="AC81" s="76"/>
      <c r="AD81" s="76"/>
      <c r="AE81" s="76"/>
      <c r="AF81" s="76"/>
      <c r="AG81" s="76"/>
    </row>
    <row r="82" spans="1:33" s="1" customFormat="1" ht="25.5">
      <c r="A82" s="195"/>
      <c r="B82" s="196"/>
      <c r="C82" s="197"/>
      <c r="D82" s="198"/>
      <c r="E82" s="198"/>
      <c r="F82" s="28" t="s">
        <v>130</v>
      </c>
      <c r="G82" s="92" t="s">
        <v>176</v>
      </c>
      <c r="H82" s="13">
        <v>500000</v>
      </c>
      <c r="I82" s="13">
        <v>0</v>
      </c>
      <c r="J82" s="13">
        <v>0</v>
      </c>
      <c r="K82" s="93">
        <v>0</v>
      </c>
      <c r="L82" s="140">
        <f>SUM(H82:K82)</f>
        <v>500000</v>
      </c>
    </row>
    <row r="83" spans="1:33" s="1" customFormat="1" ht="38.25">
      <c r="A83" s="195"/>
      <c r="B83" s="196"/>
      <c r="C83" s="197"/>
      <c r="D83" s="198"/>
      <c r="E83" s="198"/>
      <c r="F83" s="28" t="s">
        <v>130</v>
      </c>
      <c r="G83" s="72" t="s">
        <v>169</v>
      </c>
      <c r="H83" s="23">
        <v>0</v>
      </c>
      <c r="I83" s="13">
        <v>276552.98</v>
      </c>
      <c r="J83" s="12">
        <v>0</v>
      </c>
      <c r="K83" s="35">
        <v>0</v>
      </c>
      <c r="L83" s="140">
        <f t="shared" ref="L83" si="25">SUM(H83:I83)</f>
        <v>276552.98</v>
      </c>
    </row>
    <row r="84" spans="1:33" s="1" customFormat="1" ht="25.5" customHeight="1">
      <c r="A84" s="186">
        <v>1735</v>
      </c>
      <c r="B84" s="192" t="s">
        <v>122</v>
      </c>
      <c r="C84" s="186" t="s">
        <v>3</v>
      </c>
      <c r="D84" s="186">
        <v>2</v>
      </c>
      <c r="E84" s="186">
        <v>2</v>
      </c>
      <c r="F84" s="73" t="s">
        <v>164</v>
      </c>
      <c r="G84" s="73"/>
      <c r="H84" s="107">
        <v>0</v>
      </c>
      <c r="I84" s="107">
        <v>0</v>
      </c>
      <c r="J84" s="107">
        <f>59590.2+34760.95</f>
        <v>94351.15</v>
      </c>
      <c r="K84" s="107">
        <f t="shared" si="6"/>
        <v>94351.15</v>
      </c>
      <c r="L84" s="141">
        <f t="shared" si="7"/>
        <v>0</v>
      </c>
    </row>
    <row r="85" spans="1:33" s="77" customFormat="1" ht="63.75">
      <c r="A85" s="187"/>
      <c r="B85" s="193"/>
      <c r="C85" s="187"/>
      <c r="D85" s="187"/>
      <c r="E85" s="187"/>
      <c r="F85" s="73" t="s">
        <v>164</v>
      </c>
      <c r="G85" s="105" t="s">
        <v>171</v>
      </c>
      <c r="H85" s="107">
        <f>36036.26*2</f>
        <v>72072.52</v>
      </c>
      <c r="I85" s="107">
        <v>0</v>
      </c>
      <c r="J85" s="107">
        <v>0</v>
      </c>
      <c r="K85" s="107">
        <v>0</v>
      </c>
      <c r="L85" s="141">
        <f>SUM(H85:K85)</f>
        <v>72072.52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</row>
    <row r="86" spans="1:33" s="1" customFormat="1" ht="25.5">
      <c r="A86" s="188"/>
      <c r="B86" s="194"/>
      <c r="C86" s="188"/>
      <c r="D86" s="188"/>
      <c r="E86" s="188"/>
      <c r="F86" s="73" t="s">
        <v>130</v>
      </c>
      <c r="G86" s="105" t="s">
        <v>176</v>
      </c>
      <c r="H86" s="107">
        <v>500000</v>
      </c>
      <c r="I86" s="107">
        <v>0</v>
      </c>
      <c r="J86" s="107">
        <v>0</v>
      </c>
      <c r="K86" s="107">
        <v>0</v>
      </c>
      <c r="L86" s="141">
        <f>SUM(H86:K86)</f>
        <v>500000</v>
      </c>
    </row>
    <row r="87" spans="1:33" s="1" customFormat="1" ht="25.5">
      <c r="A87" s="9">
        <v>1736</v>
      </c>
      <c r="B87" s="119" t="s">
        <v>123</v>
      </c>
      <c r="C87" s="38" t="s">
        <v>3</v>
      </c>
      <c r="D87" s="68" t="s">
        <v>167</v>
      </c>
      <c r="E87" s="70" t="s">
        <v>167</v>
      </c>
      <c r="F87" s="26"/>
      <c r="G87" s="23"/>
      <c r="H87" s="35">
        <v>0</v>
      </c>
      <c r="I87" s="35">
        <v>0</v>
      </c>
      <c r="J87" s="35">
        <v>0</v>
      </c>
      <c r="K87" s="35">
        <v>0</v>
      </c>
      <c r="L87" s="144">
        <v>0</v>
      </c>
    </row>
    <row r="88" spans="1:33" s="1" customFormat="1">
      <c r="A88" s="186">
        <v>1977</v>
      </c>
      <c r="B88" s="189" t="s">
        <v>13</v>
      </c>
      <c r="C88" s="186" t="s">
        <v>3</v>
      </c>
      <c r="D88" s="186">
        <v>2</v>
      </c>
      <c r="E88" s="186">
        <v>2</v>
      </c>
      <c r="F88" s="73" t="s">
        <v>164</v>
      </c>
      <c r="G88" s="73"/>
      <c r="H88" s="107">
        <v>0</v>
      </c>
      <c r="I88" s="107">
        <v>0</v>
      </c>
      <c r="J88" s="132">
        <f>59590.2</f>
        <v>59590.2</v>
      </c>
      <c r="K88" s="132">
        <f>SUM(H88:J88)</f>
        <v>59590.2</v>
      </c>
      <c r="L88" s="146">
        <v>0</v>
      </c>
    </row>
    <row r="89" spans="1:33" s="77" customFormat="1" ht="25.5">
      <c r="A89" s="187"/>
      <c r="B89" s="190"/>
      <c r="C89" s="187"/>
      <c r="D89" s="187"/>
      <c r="E89" s="187"/>
      <c r="F89" s="123" t="s">
        <v>128</v>
      </c>
      <c r="G89" s="124" t="s">
        <v>182</v>
      </c>
      <c r="H89" s="125">
        <v>325856.25</v>
      </c>
      <c r="I89" s="131">
        <v>0</v>
      </c>
      <c r="J89" s="134">
        <v>0</v>
      </c>
      <c r="K89" s="135">
        <v>0</v>
      </c>
      <c r="L89" s="148">
        <f>SUM(H89:K89)</f>
        <v>325856.25</v>
      </c>
      <c r="M89" s="76"/>
      <c r="N89" s="76"/>
      <c r="O89" s="76"/>
      <c r="P89" s="76"/>
      <c r="Q89" s="76"/>
      <c r="R89" s="76"/>
      <c r="S89" s="76"/>
      <c r="T89" s="76"/>
      <c r="U89" s="76"/>
      <c r="V89" s="76"/>
      <c r="W89" s="76"/>
      <c r="X89" s="76"/>
      <c r="Y89" s="76"/>
      <c r="Z89" s="76"/>
      <c r="AA89" s="76"/>
      <c r="AB89" s="76"/>
      <c r="AC89" s="76"/>
      <c r="AD89" s="76"/>
      <c r="AE89" s="76"/>
      <c r="AF89" s="76"/>
      <c r="AG89" s="76"/>
    </row>
    <row r="90" spans="1:33" s="77" customFormat="1" ht="63.75">
      <c r="A90" s="188"/>
      <c r="B90" s="191"/>
      <c r="C90" s="188"/>
      <c r="D90" s="188"/>
      <c r="E90" s="188"/>
      <c r="F90" s="73" t="s">
        <v>164</v>
      </c>
      <c r="G90" s="105" t="s">
        <v>171</v>
      </c>
      <c r="H90" s="107">
        <f>36036.26</f>
        <v>36036.26</v>
      </c>
      <c r="I90" s="107">
        <v>0</v>
      </c>
      <c r="J90" s="133">
        <v>0</v>
      </c>
      <c r="K90" s="133">
        <v>0</v>
      </c>
      <c r="L90" s="147">
        <f>SUM(H90:K90)</f>
        <v>36036.26</v>
      </c>
      <c r="M90" s="76"/>
      <c r="N90" s="76"/>
      <c r="O90" s="76"/>
      <c r="P90" s="76"/>
      <c r="Q90" s="76"/>
      <c r="R90" s="76"/>
      <c r="S90" s="76"/>
      <c r="T90" s="76"/>
      <c r="U90" s="76"/>
      <c r="V90" s="76"/>
      <c r="W90" s="76"/>
      <c r="X90" s="76"/>
      <c r="Y90" s="76"/>
      <c r="Z90" s="76"/>
      <c r="AA90" s="76"/>
      <c r="AB90" s="76"/>
      <c r="AC90" s="76"/>
      <c r="AD90" s="76"/>
      <c r="AE90" s="76"/>
      <c r="AF90" s="76"/>
      <c r="AG90" s="76"/>
    </row>
    <row r="91" spans="1:33" s="1" customFormat="1" ht="26.25" thickBot="1">
      <c r="A91" s="8">
        <v>3182</v>
      </c>
      <c r="B91" s="121" t="s">
        <v>127</v>
      </c>
      <c r="C91" s="39" t="s">
        <v>3</v>
      </c>
      <c r="D91" s="69" t="s">
        <v>172</v>
      </c>
      <c r="E91" s="71" t="s">
        <v>172</v>
      </c>
      <c r="F91" s="27"/>
      <c r="G91" s="25"/>
      <c r="H91" s="25">
        <v>0</v>
      </c>
      <c r="I91" s="19">
        <v>0</v>
      </c>
      <c r="J91" s="18">
        <v>0</v>
      </c>
      <c r="K91" s="37">
        <v>0</v>
      </c>
      <c r="L91" s="37">
        <v>0</v>
      </c>
    </row>
    <row r="92" spans="1:33" s="1" customFormat="1">
      <c r="A92" s="21"/>
      <c r="B92" s="22"/>
      <c r="C92" s="21"/>
      <c r="D92" s="21"/>
      <c r="E92" s="21"/>
      <c r="F92" s="21"/>
      <c r="G92" s="20" t="s">
        <v>56</v>
      </c>
      <c r="H92" s="116">
        <f>SUM(H5:H91)</f>
        <v>9528928.9699999969</v>
      </c>
      <c r="I92" s="116">
        <f>SUM(I5:I91)</f>
        <v>3923308.55</v>
      </c>
      <c r="J92" s="41">
        <f>SUM(J5:J91)</f>
        <v>1651248.2699999993</v>
      </c>
      <c r="K92" s="41">
        <f>SUM(K5:K91)</f>
        <v>1651248.2699999993</v>
      </c>
      <c r="L92" s="117">
        <f>SUM(L5:L91)</f>
        <v>13452237.52</v>
      </c>
    </row>
  </sheetData>
  <sheetProtection selectLockedCells="1" selectUnlockedCells="1"/>
  <mergeCells count="96">
    <mergeCell ref="A3:C3"/>
    <mergeCell ref="D3:E3"/>
    <mergeCell ref="F3:J3"/>
    <mergeCell ref="K3:L3"/>
    <mergeCell ref="A1:C1"/>
    <mergeCell ref="D1:L1"/>
    <mergeCell ref="A16:A18"/>
    <mergeCell ref="B16:B18"/>
    <mergeCell ref="C16:C18"/>
    <mergeCell ref="D16:D18"/>
    <mergeCell ref="E16:E18"/>
    <mergeCell ref="A33:A35"/>
    <mergeCell ref="B33:B35"/>
    <mergeCell ref="C33:C35"/>
    <mergeCell ref="D33:D35"/>
    <mergeCell ref="E33:E35"/>
    <mergeCell ref="A5:A10"/>
    <mergeCell ref="B5:B10"/>
    <mergeCell ref="C5:C10"/>
    <mergeCell ref="D5:D10"/>
    <mergeCell ref="E5:E10"/>
    <mergeCell ref="A11:A14"/>
    <mergeCell ref="B11:B14"/>
    <mergeCell ref="C11:C14"/>
    <mergeCell ref="D11:D14"/>
    <mergeCell ref="E11:E14"/>
    <mergeCell ref="A19:A22"/>
    <mergeCell ref="B19:B22"/>
    <mergeCell ref="C19:C22"/>
    <mergeCell ref="D19:D22"/>
    <mergeCell ref="E19:E22"/>
    <mergeCell ref="A23:A27"/>
    <mergeCell ref="B23:B27"/>
    <mergeCell ref="C23:C27"/>
    <mergeCell ref="D23:D27"/>
    <mergeCell ref="E23:E27"/>
    <mergeCell ref="A28:A32"/>
    <mergeCell ref="B28:B32"/>
    <mergeCell ref="C28:C32"/>
    <mergeCell ref="D28:D32"/>
    <mergeCell ref="E28:E32"/>
    <mergeCell ref="A36:A42"/>
    <mergeCell ref="B36:B42"/>
    <mergeCell ref="C36:C42"/>
    <mergeCell ref="D36:D42"/>
    <mergeCell ref="E36:E42"/>
    <mergeCell ref="A43:A47"/>
    <mergeCell ref="B43:B47"/>
    <mergeCell ref="C43:C47"/>
    <mergeCell ref="D43:D47"/>
    <mergeCell ref="E43:E47"/>
    <mergeCell ref="A50:A57"/>
    <mergeCell ref="B50:B57"/>
    <mergeCell ref="C50:C57"/>
    <mergeCell ref="D50:D57"/>
    <mergeCell ref="E50:E57"/>
    <mergeCell ref="A58:A62"/>
    <mergeCell ref="B58:B62"/>
    <mergeCell ref="C58:C62"/>
    <mergeCell ref="D58:D62"/>
    <mergeCell ref="E58:E62"/>
    <mergeCell ref="A64:A66"/>
    <mergeCell ref="B64:B66"/>
    <mergeCell ref="C64:C66"/>
    <mergeCell ref="D64:D66"/>
    <mergeCell ref="E64:E66"/>
    <mergeCell ref="A67:A71"/>
    <mergeCell ref="B67:B71"/>
    <mergeCell ref="C67:C71"/>
    <mergeCell ref="D67:D71"/>
    <mergeCell ref="E67:E71"/>
    <mergeCell ref="A72:A77"/>
    <mergeCell ref="B72:B77"/>
    <mergeCell ref="C72:C77"/>
    <mergeCell ref="D72:D77"/>
    <mergeCell ref="E72:E77"/>
    <mergeCell ref="A78:A79"/>
    <mergeCell ref="B78:B79"/>
    <mergeCell ref="C78:C79"/>
    <mergeCell ref="D78:D79"/>
    <mergeCell ref="E78:E79"/>
    <mergeCell ref="A80:A83"/>
    <mergeCell ref="B80:B83"/>
    <mergeCell ref="C80:C83"/>
    <mergeCell ref="D80:D83"/>
    <mergeCell ref="E80:E83"/>
    <mergeCell ref="A84:A86"/>
    <mergeCell ref="B84:B86"/>
    <mergeCell ref="C84:C86"/>
    <mergeCell ref="D84:D86"/>
    <mergeCell ref="E84:E86"/>
    <mergeCell ref="A88:A90"/>
    <mergeCell ref="B88:B90"/>
    <mergeCell ref="C88:C90"/>
    <mergeCell ref="D88:D90"/>
    <mergeCell ref="E88:E90"/>
  </mergeCells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xWindow="673" yWindow="567" count="4">
        <x14:dataValidation type="list" showInputMessage="1" showErrorMessage="1" errorTitle="Erro" error="Slecione uma das opções. Caso não haja a opção na lista, selecione &quot;outras fontes&quot; e detalhe na célula à direita." promptTitle="=Fonte de Recursos" prompt="- Escolher entre as opções da lista suspensa (seta ao lado) a fonte de recursos_x000a_- Caso a UC receba recursos de mais de uma fonte incluir uma nova linha na planilha" xr:uid="{00000000-0002-0000-0200-000000000000}">
          <x14:formula1>
            <xm:f>Plan1!$A$1:$A$14</xm:f>
          </x14:formula1>
          <xm:sqref>F80 F15 F5 F23 F28 F36 F43 F48:F50 F58 F67 F72 F19 F78 F84 F64 F91 F87:F88</xm:sqref>
        </x14:dataValidation>
        <x14:dataValidation type="list" showInputMessage="1" showErrorMessage="1" errorTitle="Erro" error="Slecione uma das opções. Caso não haja a opção na lista, selecione &quot;outras fontes&quot; e detalhe na célula à direita." promptTitle="=Fonte de Recursos" prompt="- Escolher entre as opções da lista suspensa (seta ao lado) a fonte de recursos_x000a_- Caso a UC receba recursos de mais de uma fonte incluir uma nova linha na planilha" xr:uid="{00000000-0002-0000-0200-000001000000}">
          <x14:formula1>
            <xm:f>'C:\Users\08415920717\Desktop\CONTRAPARTIDA ARPA\[Modelo_Contrapartida_ano_base_2019 (atualizada em 26-11-21).xlsx]Plan1'!#REF!</xm:f>
          </x14:formula1>
          <xm:sqref>F31:F32 F82:F83 F22 F41:F42 F47 F56:F57 F61:F62 F70:F71 F76:F77 F86 F10:F11 F13</xm:sqref>
        </x14:dataValidation>
        <x14:dataValidation type="list" allowBlank="1" showInputMessage="1" showErrorMessage="1" prompt="=Fonte de Recursos - - Escolher entre as opções da lista suspensa (seta ao lado) a fonte de recursos_x000a_- Caso a UC receba recursos de mais de uma fonte incluir uma nova linha na planilha" xr:uid="{00000000-0002-0000-0200-000002000000}">
          <x14:formula1>
            <xm:f>'C:\Users\08415920717\Desktop\CONTRAPARTIDA ARPA\[Modelo_Contrapartida_ano_base_2019 (atualizada em 26-11-21).xlsx]Plan1'!#REF!</xm:f>
          </x14:formula1>
          <xm:sqref>F85 F21 F81 F29 F63 F18 F39:F40 F35 F66 F12 F68 F79 F53:F55 F26:F27 F90 F14 F8:F9 F59:F60 F46 F6 F16 F24 F33 F37 F44 F51 F73 F75</xm:sqref>
        </x14:dataValidation>
        <x14:dataValidation type="list" allowBlank="1" showInputMessage="1" showErrorMessage="1" prompt="=Fonte de Recursos - - Escolher entre as opções da lista suspensa (seta ao lado) a fonte de recursos_x000a_- Caso a UC receba recursos de mais de uma fonte incluir uma nova linha na planilha" xr:uid="{00000000-0002-0000-0200-000003000000}">
          <x14:formula1>
            <xm:f>'D:\CONTRAPARTIDA ARPA\[Modelo_Contrapartida_ano_base_2019 (atualizada em 26-11-21).xlsx]Plan1'!#REF!</xm:f>
          </x14:formula1>
          <xm:sqref>F7 F17 F20 F25 F30 F34 F38 F45 F52 F65 F69 F74 F89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/>
  </sheetPr>
  <dimension ref="A1:BT7"/>
  <sheetViews>
    <sheetView showGridLines="0" zoomScale="90" zoomScaleNormal="90" zoomScaleSheetLayoutView="100" workbookViewId="0">
      <pane ySplit="4" topLeftCell="A5" activePane="bottomLeft" state="frozen"/>
      <selection pane="bottomLeft" activeCell="G4" sqref="G4"/>
    </sheetView>
  </sheetViews>
  <sheetFormatPr defaultColWidth="8.7109375" defaultRowHeight="15"/>
  <cols>
    <col min="1" max="1" width="6.85546875" style="1" bestFit="1" customWidth="1"/>
    <col min="2" max="2" width="39.42578125" style="5" customWidth="1"/>
    <col min="3" max="3" width="7.7109375" style="1" bestFit="1" customWidth="1"/>
    <col min="4" max="4" width="11.85546875" style="1" customWidth="1"/>
    <col min="5" max="5" width="13" style="1" customWidth="1"/>
    <col min="6" max="6" width="23.140625" style="1" bestFit="1" customWidth="1"/>
    <col min="7" max="8" width="13.28515625" style="1" customWidth="1"/>
    <col min="9" max="9" width="14" style="1" customWidth="1"/>
    <col min="10" max="10" width="12.7109375" style="1" bestFit="1" customWidth="1"/>
    <col min="11" max="11" width="17" style="1" bestFit="1" customWidth="1"/>
    <col min="12" max="12" width="21.42578125" style="1" bestFit="1" customWidth="1"/>
    <col min="13" max="72" width="8.7109375" style="1"/>
  </cols>
  <sheetData>
    <row r="1" spans="1:72" ht="86.25" customHeight="1" thickBot="1">
      <c r="A1" s="180" t="s">
        <v>146</v>
      </c>
      <c r="B1" s="181"/>
      <c r="C1" s="182"/>
      <c r="D1" s="183"/>
      <c r="E1" s="184"/>
      <c r="F1" s="184"/>
      <c r="G1" s="184"/>
      <c r="H1" s="184"/>
      <c r="I1" s="184"/>
      <c r="J1" s="184"/>
      <c r="K1" s="184"/>
      <c r="L1" s="185"/>
    </row>
    <row r="2" spans="1:72" ht="7.5" customHeight="1" thickBot="1">
      <c r="A2"/>
      <c r="B2" s="4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</row>
    <row r="3" spans="1:72" s="3" customFormat="1" ht="35.25" customHeight="1">
      <c r="A3" s="171" t="s">
        <v>140</v>
      </c>
      <c r="B3" s="172"/>
      <c r="C3" s="172"/>
      <c r="D3" s="173" t="s">
        <v>141</v>
      </c>
      <c r="E3" s="174"/>
      <c r="F3" s="175" t="s">
        <v>142</v>
      </c>
      <c r="G3" s="176"/>
      <c r="H3" s="176"/>
      <c r="I3" s="176"/>
      <c r="J3" s="177"/>
      <c r="K3" s="178" t="s">
        <v>144</v>
      </c>
      <c r="L3" s="179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</row>
    <row r="4" spans="1:72" s="3" customFormat="1" ht="51.75" thickBot="1">
      <c r="A4" s="48" t="s">
        <v>132</v>
      </c>
      <c r="B4" s="49" t="s">
        <v>0</v>
      </c>
      <c r="C4" s="50" t="s">
        <v>133</v>
      </c>
      <c r="D4" s="51" t="s">
        <v>145</v>
      </c>
      <c r="E4" s="52" t="s">
        <v>138</v>
      </c>
      <c r="F4" s="53" t="s">
        <v>55</v>
      </c>
      <c r="G4" s="54" t="s">
        <v>166</v>
      </c>
      <c r="H4" s="54" t="s">
        <v>134</v>
      </c>
      <c r="I4" s="55" t="s">
        <v>135</v>
      </c>
      <c r="J4" s="55" t="s">
        <v>1</v>
      </c>
      <c r="K4" s="56" t="s">
        <v>143</v>
      </c>
      <c r="L4" s="57" t="s">
        <v>136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</row>
    <row r="5" spans="1:72" s="1" customFormat="1" ht="29.25" customHeight="1">
      <c r="A5" s="9">
        <v>292</v>
      </c>
      <c r="B5" s="10" t="s">
        <v>14</v>
      </c>
      <c r="C5" s="38" t="s">
        <v>15</v>
      </c>
      <c r="D5" s="28"/>
      <c r="E5" s="11"/>
      <c r="F5" s="26"/>
      <c r="G5" s="23"/>
      <c r="H5" s="23"/>
      <c r="I5" s="13"/>
      <c r="J5" s="12"/>
      <c r="K5" s="59">
        <f t="shared" ref="K5:L5" si="0">SUM(G5:H5)</f>
        <v>0</v>
      </c>
      <c r="L5" s="31">
        <f t="shared" si="0"/>
        <v>0</v>
      </c>
    </row>
    <row r="6" spans="1:72" s="1" customFormat="1" ht="11.25" customHeight="1">
      <c r="B6" s="5"/>
    </row>
    <row r="7" spans="1:72" s="1" customFormat="1">
      <c r="A7" s="21"/>
      <c r="B7" s="22"/>
      <c r="C7" s="21"/>
      <c r="D7" s="21"/>
      <c r="E7" s="21"/>
      <c r="F7" s="21"/>
      <c r="G7" s="20" t="s">
        <v>56</v>
      </c>
      <c r="H7" s="41">
        <f>SUM(H5:H5)</f>
        <v>0</v>
      </c>
      <c r="I7" s="41">
        <f>SUM(I5:I5)</f>
        <v>0</v>
      </c>
      <c r="J7" s="41">
        <f>SUM(J5:J5)</f>
        <v>0</v>
      </c>
      <c r="K7" s="41">
        <f>SUM(K5:K5)</f>
        <v>0</v>
      </c>
      <c r="L7" s="40">
        <f>SUM(L5:L5)</f>
        <v>0</v>
      </c>
    </row>
  </sheetData>
  <sheetProtection selectLockedCells="1" selectUnlockedCells="1"/>
  <mergeCells count="6">
    <mergeCell ref="A3:C3"/>
    <mergeCell ref="D3:E3"/>
    <mergeCell ref="F3:J3"/>
    <mergeCell ref="K3:L3"/>
    <mergeCell ref="A1:C1"/>
    <mergeCell ref="D1:L1"/>
  </mergeCells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Erro" error="Slecione uma das opções. Caso não haja a opção na lista, selecione &quot;outras fontes&quot; e detalhe na célula à direita." promptTitle="=Fonte de Recursos" prompt="- Escolher entre as opções da lista suspensa (seta ao lado) a fonte de recursos_x000a_- Caso a UC receba recursos de mais de uma fonte incluir uma nova linha na planilha" xr:uid="{00000000-0002-0000-0300-000000000000}">
          <x14:formula1>
            <xm:f>Plan1!$A$1:$A$14</xm:f>
          </x14:formula1>
          <xm:sqref>F5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/>
  </sheetPr>
  <dimension ref="A1:BT78"/>
  <sheetViews>
    <sheetView showGridLines="0" zoomScale="90" zoomScaleNormal="90" zoomScaleSheetLayoutView="100" workbookViewId="0">
      <pane ySplit="4" topLeftCell="A5" activePane="bottomLeft" state="frozen"/>
      <selection pane="bottomLeft" activeCell="G4" sqref="G4"/>
    </sheetView>
  </sheetViews>
  <sheetFormatPr defaultColWidth="8.7109375" defaultRowHeight="15"/>
  <cols>
    <col min="1" max="1" width="6.85546875" style="1" bestFit="1" customWidth="1"/>
    <col min="2" max="2" width="39.42578125" style="5" customWidth="1"/>
    <col min="3" max="3" width="7.7109375" style="1" bestFit="1" customWidth="1"/>
    <col min="4" max="4" width="11.85546875" style="1" customWidth="1"/>
    <col min="5" max="5" width="13" style="1" customWidth="1"/>
    <col min="6" max="6" width="23.140625" style="1" bestFit="1" customWidth="1"/>
    <col min="7" max="8" width="13.28515625" style="1" customWidth="1"/>
    <col min="9" max="9" width="14" style="1" customWidth="1"/>
    <col min="10" max="10" width="12.7109375" style="1" bestFit="1" customWidth="1"/>
    <col min="11" max="11" width="17" style="1" bestFit="1" customWidth="1"/>
    <col min="12" max="12" width="21.42578125" style="1" bestFit="1" customWidth="1"/>
    <col min="13" max="72" width="8.7109375" style="1"/>
  </cols>
  <sheetData>
    <row r="1" spans="1:72" ht="86.25" customHeight="1" thickBot="1">
      <c r="A1" s="180" t="s">
        <v>146</v>
      </c>
      <c r="B1" s="181"/>
      <c r="C1" s="182"/>
      <c r="D1" s="183"/>
      <c r="E1" s="184"/>
      <c r="F1" s="184"/>
      <c r="G1" s="184"/>
      <c r="H1" s="184"/>
      <c r="I1" s="184"/>
      <c r="J1" s="184"/>
      <c r="K1" s="184"/>
      <c r="L1" s="185"/>
    </row>
    <row r="2" spans="1:72" ht="7.5" customHeight="1" thickBot="1">
      <c r="A2"/>
      <c r="B2" s="4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</row>
    <row r="3" spans="1:72" s="3" customFormat="1" ht="35.25" customHeight="1">
      <c r="A3" s="171" t="s">
        <v>140</v>
      </c>
      <c r="B3" s="172"/>
      <c r="C3" s="172"/>
      <c r="D3" s="173" t="s">
        <v>141</v>
      </c>
      <c r="E3" s="174"/>
      <c r="F3" s="175" t="s">
        <v>142</v>
      </c>
      <c r="G3" s="176"/>
      <c r="H3" s="176"/>
      <c r="I3" s="176"/>
      <c r="J3" s="177"/>
      <c r="K3" s="178" t="s">
        <v>144</v>
      </c>
      <c r="L3" s="179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</row>
    <row r="4" spans="1:72" s="3" customFormat="1" ht="51.75" thickBot="1">
      <c r="A4" s="48" t="s">
        <v>132</v>
      </c>
      <c r="B4" s="49" t="s">
        <v>0</v>
      </c>
      <c r="C4" s="50" t="s">
        <v>133</v>
      </c>
      <c r="D4" s="51" t="s">
        <v>145</v>
      </c>
      <c r="E4" s="52" t="s">
        <v>138</v>
      </c>
      <c r="F4" s="53" t="s">
        <v>55</v>
      </c>
      <c r="G4" s="54" t="s">
        <v>166</v>
      </c>
      <c r="H4" s="54" t="s">
        <v>134</v>
      </c>
      <c r="I4" s="55" t="s">
        <v>135</v>
      </c>
      <c r="J4" s="55" t="s">
        <v>1</v>
      </c>
      <c r="K4" s="56" t="s">
        <v>143</v>
      </c>
      <c r="L4" s="57" t="s">
        <v>136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</row>
    <row r="5" spans="1:72">
      <c r="A5" s="42">
        <v>47</v>
      </c>
      <c r="B5" s="43" t="s">
        <v>57</v>
      </c>
      <c r="C5" s="44" t="s">
        <v>16</v>
      </c>
      <c r="D5" s="29"/>
      <c r="E5" s="45"/>
      <c r="F5" s="46"/>
      <c r="G5" s="24"/>
      <c r="H5" s="24"/>
      <c r="I5" s="15"/>
      <c r="J5" s="47"/>
      <c r="K5" s="36">
        <f>SUM(H5:J5)</f>
        <v>0</v>
      </c>
      <c r="L5" s="32">
        <f>SUM(H5:I5)</f>
        <v>0</v>
      </c>
    </row>
    <row r="6" spans="1:72">
      <c r="A6" s="7">
        <v>49</v>
      </c>
      <c r="B6" s="10" t="s">
        <v>58</v>
      </c>
      <c r="C6" s="38" t="s">
        <v>16</v>
      </c>
      <c r="D6" s="28"/>
      <c r="E6" s="11"/>
      <c r="F6" s="26"/>
      <c r="G6" s="23"/>
      <c r="H6" s="23"/>
      <c r="I6" s="13"/>
      <c r="J6" s="12"/>
      <c r="K6" s="35">
        <f t="shared" ref="K6:K69" si="0">SUM(H6:J6)</f>
        <v>0</v>
      </c>
      <c r="L6" s="31">
        <f t="shared" ref="L6:L65" si="1">SUM(H6:I6)</f>
        <v>0</v>
      </c>
    </row>
    <row r="7" spans="1:72">
      <c r="A7" s="14">
        <v>56</v>
      </c>
      <c r="B7" s="10" t="s">
        <v>52</v>
      </c>
      <c r="C7" s="38" t="s">
        <v>16</v>
      </c>
      <c r="D7" s="28"/>
      <c r="E7" s="11"/>
      <c r="F7" s="26"/>
      <c r="G7" s="23"/>
      <c r="H7" s="23"/>
      <c r="I7" s="13"/>
      <c r="J7" s="12"/>
      <c r="K7" s="35">
        <f t="shared" si="0"/>
        <v>0</v>
      </c>
      <c r="L7" s="31">
        <f t="shared" si="1"/>
        <v>0</v>
      </c>
    </row>
    <row r="8" spans="1:72">
      <c r="A8" s="7">
        <v>57</v>
      </c>
      <c r="B8" s="10" t="s">
        <v>59</v>
      </c>
      <c r="C8" s="38" t="s">
        <v>16</v>
      </c>
      <c r="D8" s="28"/>
      <c r="E8" s="11"/>
      <c r="F8" s="26"/>
      <c r="G8" s="23"/>
      <c r="H8" s="23"/>
      <c r="I8" s="13"/>
      <c r="J8" s="12"/>
      <c r="K8" s="35">
        <f t="shared" si="0"/>
        <v>0</v>
      </c>
      <c r="L8" s="31">
        <f t="shared" si="1"/>
        <v>0</v>
      </c>
    </row>
    <row r="9" spans="1:72">
      <c r="A9" s="7">
        <v>58</v>
      </c>
      <c r="B9" s="10" t="s">
        <v>60</v>
      </c>
      <c r="C9" s="38" t="s">
        <v>16</v>
      </c>
      <c r="D9" s="28"/>
      <c r="E9" s="11"/>
      <c r="F9" s="26"/>
      <c r="G9" s="23"/>
      <c r="H9" s="23"/>
      <c r="I9" s="13"/>
      <c r="J9" s="12"/>
      <c r="K9" s="35">
        <f t="shared" si="0"/>
        <v>0</v>
      </c>
      <c r="L9" s="31">
        <f t="shared" si="1"/>
        <v>0</v>
      </c>
    </row>
    <row r="10" spans="1:72">
      <c r="A10" s="7">
        <v>60</v>
      </c>
      <c r="B10" s="10" t="s">
        <v>61</v>
      </c>
      <c r="C10" s="38" t="s">
        <v>16</v>
      </c>
      <c r="D10" s="28"/>
      <c r="E10" s="11"/>
      <c r="F10" s="26"/>
      <c r="G10" s="23"/>
      <c r="H10" s="23"/>
      <c r="I10" s="13"/>
      <c r="J10" s="12"/>
      <c r="K10" s="35">
        <f t="shared" si="0"/>
        <v>0</v>
      </c>
      <c r="L10" s="31">
        <f t="shared" si="1"/>
        <v>0</v>
      </c>
    </row>
    <row r="11" spans="1:72">
      <c r="A11" s="14">
        <v>67</v>
      </c>
      <c r="B11" s="10" t="s">
        <v>62</v>
      </c>
      <c r="C11" s="38" t="s">
        <v>16</v>
      </c>
      <c r="D11" s="28"/>
      <c r="E11" s="11"/>
      <c r="F11" s="26"/>
      <c r="G11" s="23"/>
      <c r="H11" s="23"/>
      <c r="I11" s="13"/>
      <c r="J11" s="12"/>
      <c r="K11" s="35">
        <f t="shared" si="0"/>
        <v>0</v>
      </c>
      <c r="L11" s="31">
        <f t="shared" si="1"/>
        <v>0</v>
      </c>
    </row>
    <row r="12" spans="1:72">
      <c r="A12" s="7">
        <v>68</v>
      </c>
      <c r="B12" s="10" t="s">
        <v>17</v>
      </c>
      <c r="C12" s="38" t="s">
        <v>16</v>
      </c>
      <c r="D12" s="28"/>
      <c r="E12" s="11"/>
      <c r="F12" s="26"/>
      <c r="G12" s="23"/>
      <c r="H12" s="23"/>
      <c r="I12" s="13"/>
      <c r="J12" s="12"/>
      <c r="K12" s="35">
        <f t="shared" si="0"/>
        <v>0</v>
      </c>
      <c r="L12" s="31">
        <f t="shared" si="1"/>
        <v>0</v>
      </c>
    </row>
    <row r="13" spans="1:72">
      <c r="A13" s="7">
        <v>72</v>
      </c>
      <c r="B13" s="10" t="s">
        <v>63</v>
      </c>
      <c r="C13" s="38" t="s">
        <v>16</v>
      </c>
      <c r="D13" s="28"/>
      <c r="E13" s="11"/>
      <c r="F13" s="26"/>
      <c r="G13" s="23"/>
      <c r="H13" s="23"/>
      <c r="I13" s="13"/>
      <c r="J13" s="12"/>
      <c r="K13" s="35">
        <f t="shared" si="0"/>
        <v>0</v>
      </c>
      <c r="L13" s="31">
        <f t="shared" si="1"/>
        <v>0</v>
      </c>
    </row>
    <row r="14" spans="1:72">
      <c r="A14" s="7">
        <v>136</v>
      </c>
      <c r="B14" s="10" t="s">
        <v>64</v>
      </c>
      <c r="C14" s="38" t="s">
        <v>16</v>
      </c>
      <c r="D14" s="28"/>
      <c r="E14" s="11"/>
      <c r="F14" s="26"/>
      <c r="G14" s="23"/>
      <c r="H14" s="23"/>
      <c r="I14" s="13"/>
      <c r="J14" s="12"/>
      <c r="K14" s="35">
        <f t="shared" si="0"/>
        <v>0</v>
      </c>
      <c r="L14" s="31">
        <f t="shared" si="1"/>
        <v>0</v>
      </c>
    </row>
    <row r="15" spans="1:72">
      <c r="A15" s="7">
        <v>149</v>
      </c>
      <c r="B15" s="10" t="s">
        <v>65</v>
      </c>
      <c r="C15" s="38" t="s">
        <v>16</v>
      </c>
      <c r="D15" s="28"/>
      <c r="E15" s="11"/>
      <c r="F15" s="26"/>
      <c r="G15" s="23"/>
      <c r="H15" s="23"/>
      <c r="I15" s="13"/>
      <c r="J15" s="12"/>
      <c r="K15" s="35">
        <f t="shared" si="0"/>
        <v>0</v>
      </c>
      <c r="L15" s="31">
        <f t="shared" si="1"/>
        <v>0</v>
      </c>
    </row>
    <row r="16" spans="1:72">
      <c r="A16" s="7">
        <v>151</v>
      </c>
      <c r="B16" s="10" t="s">
        <v>66</v>
      </c>
      <c r="C16" s="38" t="s">
        <v>16</v>
      </c>
      <c r="D16" s="28"/>
      <c r="E16" s="11"/>
      <c r="F16" s="26"/>
      <c r="G16" s="23"/>
      <c r="H16" s="23"/>
      <c r="I16" s="13"/>
      <c r="J16" s="12"/>
      <c r="K16" s="35">
        <f t="shared" si="0"/>
        <v>0</v>
      </c>
      <c r="L16" s="31">
        <f t="shared" si="1"/>
        <v>0</v>
      </c>
    </row>
    <row r="17" spans="1:12">
      <c r="A17" s="7">
        <v>163</v>
      </c>
      <c r="B17" s="10" t="s">
        <v>67</v>
      </c>
      <c r="C17" s="38" t="s">
        <v>16</v>
      </c>
      <c r="D17" s="28"/>
      <c r="E17" s="11"/>
      <c r="F17" s="26"/>
      <c r="G17" s="23"/>
      <c r="H17" s="23"/>
      <c r="I17" s="13"/>
      <c r="J17" s="12"/>
      <c r="K17" s="35">
        <f t="shared" si="0"/>
        <v>0</v>
      </c>
      <c r="L17" s="31">
        <f t="shared" si="1"/>
        <v>0</v>
      </c>
    </row>
    <row r="18" spans="1:12" s="1" customFormat="1">
      <c r="A18" s="7">
        <v>169</v>
      </c>
      <c r="B18" s="10" t="s">
        <v>68</v>
      </c>
      <c r="C18" s="38" t="s">
        <v>16</v>
      </c>
      <c r="D18" s="28"/>
      <c r="E18" s="11"/>
      <c r="F18" s="26"/>
      <c r="G18" s="23"/>
      <c r="H18" s="23"/>
      <c r="I18" s="13"/>
      <c r="J18" s="12"/>
      <c r="K18" s="35">
        <f t="shared" si="0"/>
        <v>0</v>
      </c>
      <c r="L18" s="31">
        <f t="shared" si="1"/>
        <v>0</v>
      </c>
    </row>
    <row r="19" spans="1:12" s="1" customFormat="1">
      <c r="A19" s="7">
        <v>173</v>
      </c>
      <c r="B19" s="10" t="s">
        <v>69</v>
      </c>
      <c r="C19" s="38" t="s">
        <v>16</v>
      </c>
      <c r="D19" s="28"/>
      <c r="E19" s="11"/>
      <c r="F19" s="26"/>
      <c r="G19" s="23"/>
      <c r="H19" s="23"/>
      <c r="I19" s="13"/>
      <c r="J19" s="12"/>
      <c r="K19" s="35">
        <f t="shared" si="0"/>
        <v>0</v>
      </c>
      <c r="L19" s="31">
        <f t="shared" si="1"/>
        <v>0</v>
      </c>
    </row>
    <row r="20" spans="1:12" s="1" customFormat="1">
      <c r="A20" s="7">
        <v>174</v>
      </c>
      <c r="B20" s="10" t="s">
        <v>70</v>
      </c>
      <c r="C20" s="38" t="s">
        <v>16</v>
      </c>
      <c r="D20" s="28"/>
      <c r="E20" s="11"/>
      <c r="F20" s="26"/>
      <c r="G20" s="23"/>
      <c r="H20" s="23"/>
      <c r="I20" s="13"/>
      <c r="J20" s="12"/>
      <c r="K20" s="35">
        <f t="shared" si="0"/>
        <v>0</v>
      </c>
      <c r="L20" s="31">
        <f t="shared" si="1"/>
        <v>0</v>
      </c>
    </row>
    <row r="21" spans="1:12" s="1" customFormat="1">
      <c r="A21" s="7">
        <v>179</v>
      </c>
      <c r="B21" s="10" t="s">
        <v>71</v>
      </c>
      <c r="C21" s="38" t="s">
        <v>16</v>
      </c>
      <c r="D21" s="28"/>
      <c r="E21" s="11"/>
      <c r="F21" s="26"/>
      <c r="G21" s="23"/>
      <c r="H21" s="23"/>
      <c r="I21" s="13"/>
      <c r="J21" s="12"/>
      <c r="K21" s="35">
        <f t="shared" si="0"/>
        <v>0</v>
      </c>
      <c r="L21" s="31">
        <f t="shared" si="1"/>
        <v>0</v>
      </c>
    </row>
    <row r="22" spans="1:12" s="1" customFormat="1">
      <c r="A22" s="7">
        <v>187</v>
      </c>
      <c r="B22" s="10" t="s">
        <v>72</v>
      </c>
      <c r="C22" s="38" t="s">
        <v>16</v>
      </c>
      <c r="D22" s="28"/>
      <c r="E22" s="11"/>
      <c r="F22" s="26"/>
      <c r="G22" s="23"/>
      <c r="H22" s="23"/>
      <c r="I22" s="13"/>
      <c r="J22" s="12"/>
      <c r="K22" s="35">
        <f t="shared" si="0"/>
        <v>0</v>
      </c>
      <c r="L22" s="31">
        <f t="shared" si="1"/>
        <v>0</v>
      </c>
    </row>
    <row r="23" spans="1:12" s="1" customFormat="1">
      <c r="A23" s="7">
        <v>188</v>
      </c>
      <c r="B23" s="10" t="s">
        <v>73</v>
      </c>
      <c r="C23" s="38" t="s">
        <v>16</v>
      </c>
      <c r="D23" s="28"/>
      <c r="E23" s="11"/>
      <c r="F23" s="26"/>
      <c r="G23" s="23"/>
      <c r="H23" s="23"/>
      <c r="I23" s="13"/>
      <c r="J23" s="12"/>
      <c r="K23" s="35">
        <f t="shared" si="0"/>
        <v>0</v>
      </c>
      <c r="L23" s="31">
        <f t="shared" si="1"/>
        <v>0</v>
      </c>
    </row>
    <row r="24" spans="1:12" s="1" customFormat="1">
      <c r="A24" s="7">
        <v>189</v>
      </c>
      <c r="B24" s="10" t="s">
        <v>74</v>
      </c>
      <c r="C24" s="38" t="s">
        <v>16</v>
      </c>
      <c r="D24" s="28"/>
      <c r="E24" s="11"/>
      <c r="F24" s="26"/>
      <c r="G24" s="23"/>
      <c r="H24" s="23"/>
      <c r="I24" s="13"/>
      <c r="J24" s="12"/>
      <c r="K24" s="35">
        <f t="shared" si="0"/>
        <v>0</v>
      </c>
      <c r="L24" s="31">
        <f t="shared" si="1"/>
        <v>0</v>
      </c>
    </row>
    <row r="25" spans="1:12" s="1" customFormat="1">
      <c r="A25" s="9">
        <v>194</v>
      </c>
      <c r="B25" s="10" t="s">
        <v>75</v>
      </c>
      <c r="C25" s="38" t="s">
        <v>16</v>
      </c>
      <c r="D25" s="28"/>
      <c r="E25" s="11"/>
      <c r="F25" s="26"/>
      <c r="G25" s="23"/>
      <c r="H25" s="23"/>
      <c r="I25" s="13"/>
      <c r="J25" s="12"/>
      <c r="K25" s="35">
        <f t="shared" si="0"/>
        <v>0</v>
      </c>
      <c r="L25" s="31">
        <f t="shared" si="1"/>
        <v>0</v>
      </c>
    </row>
    <row r="26" spans="1:12" s="1" customFormat="1">
      <c r="A26" s="9">
        <v>206</v>
      </c>
      <c r="B26" s="10" t="s">
        <v>76</v>
      </c>
      <c r="C26" s="38" t="s">
        <v>16</v>
      </c>
      <c r="D26" s="28"/>
      <c r="E26" s="11"/>
      <c r="F26" s="26"/>
      <c r="G26" s="23"/>
      <c r="H26" s="23"/>
      <c r="I26" s="13"/>
      <c r="J26" s="12"/>
      <c r="K26" s="35">
        <f t="shared" si="0"/>
        <v>0</v>
      </c>
      <c r="L26" s="31">
        <f t="shared" si="1"/>
        <v>0</v>
      </c>
    </row>
    <row r="27" spans="1:12" s="1" customFormat="1">
      <c r="A27" s="9">
        <v>207</v>
      </c>
      <c r="B27" s="10" t="s">
        <v>77</v>
      </c>
      <c r="C27" s="38" t="s">
        <v>16</v>
      </c>
      <c r="D27" s="28"/>
      <c r="E27" s="11"/>
      <c r="F27" s="26"/>
      <c r="G27" s="23"/>
      <c r="H27" s="23"/>
      <c r="I27" s="13"/>
      <c r="J27" s="12"/>
      <c r="K27" s="35">
        <f t="shared" si="0"/>
        <v>0</v>
      </c>
      <c r="L27" s="31">
        <f t="shared" si="1"/>
        <v>0</v>
      </c>
    </row>
    <row r="28" spans="1:12" s="1" customFormat="1">
      <c r="A28" s="9">
        <v>208</v>
      </c>
      <c r="B28" s="10" t="s">
        <v>78</v>
      </c>
      <c r="C28" s="38" t="s">
        <v>16</v>
      </c>
      <c r="D28" s="28"/>
      <c r="E28" s="11"/>
      <c r="F28" s="26"/>
      <c r="G28" s="23"/>
      <c r="H28" s="23"/>
      <c r="I28" s="13"/>
      <c r="J28" s="12"/>
      <c r="K28" s="35">
        <f t="shared" si="0"/>
        <v>0</v>
      </c>
      <c r="L28" s="31">
        <f t="shared" si="1"/>
        <v>0</v>
      </c>
    </row>
    <row r="29" spans="1:12" s="1" customFormat="1">
      <c r="A29" s="9">
        <v>209</v>
      </c>
      <c r="B29" s="10" t="s">
        <v>18</v>
      </c>
      <c r="C29" s="38" t="s">
        <v>16</v>
      </c>
      <c r="D29" s="28"/>
      <c r="E29" s="11"/>
      <c r="F29" s="26"/>
      <c r="G29" s="23"/>
      <c r="H29" s="23"/>
      <c r="I29" s="13"/>
      <c r="J29" s="12"/>
      <c r="K29" s="35">
        <f t="shared" si="0"/>
        <v>0</v>
      </c>
      <c r="L29" s="31">
        <f t="shared" si="1"/>
        <v>0</v>
      </c>
    </row>
    <row r="30" spans="1:12" s="1" customFormat="1">
      <c r="A30" s="9">
        <v>210</v>
      </c>
      <c r="B30" s="10" t="s">
        <v>79</v>
      </c>
      <c r="C30" s="38" t="s">
        <v>16</v>
      </c>
      <c r="D30" s="28"/>
      <c r="E30" s="11"/>
      <c r="F30" s="26"/>
      <c r="G30" s="23"/>
      <c r="H30" s="23"/>
      <c r="I30" s="13"/>
      <c r="J30" s="12"/>
      <c r="K30" s="35">
        <f t="shared" si="0"/>
        <v>0</v>
      </c>
      <c r="L30" s="31">
        <f t="shared" si="1"/>
        <v>0</v>
      </c>
    </row>
    <row r="31" spans="1:12" s="1" customFormat="1">
      <c r="A31" s="9">
        <v>211</v>
      </c>
      <c r="B31" s="10" t="s">
        <v>80</v>
      </c>
      <c r="C31" s="38" t="s">
        <v>16</v>
      </c>
      <c r="D31" s="28"/>
      <c r="E31" s="11"/>
      <c r="F31" s="26"/>
      <c r="G31" s="23"/>
      <c r="H31" s="23"/>
      <c r="I31" s="13"/>
      <c r="J31" s="12"/>
      <c r="K31" s="35">
        <f t="shared" si="0"/>
        <v>0</v>
      </c>
      <c r="L31" s="31">
        <f t="shared" si="1"/>
        <v>0</v>
      </c>
    </row>
    <row r="32" spans="1:12" s="1" customFormat="1">
      <c r="A32" s="9">
        <v>213</v>
      </c>
      <c r="B32" s="10" t="s">
        <v>81</v>
      </c>
      <c r="C32" s="38" t="s">
        <v>16</v>
      </c>
      <c r="D32" s="28"/>
      <c r="E32" s="11"/>
      <c r="F32" s="26"/>
      <c r="G32" s="23"/>
      <c r="H32" s="23"/>
      <c r="I32" s="13"/>
      <c r="J32" s="12"/>
      <c r="K32" s="35">
        <f t="shared" si="0"/>
        <v>0</v>
      </c>
      <c r="L32" s="31">
        <f t="shared" si="1"/>
        <v>0</v>
      </c>
    </row>
    <row r="33" spans="1:12" s="1" customFormat="1">
      <c r="A33" s="9">
        <v>216</v>
      </c>
      <c r="B33" s="10" t="s">
        <v>46</v>
      </c>
      <c r="C33" s="38" t="s">
        <v>16</v>
      </c>
      <c r="D33" s="28"/>
      <c r="E33" s="11"/>
      <c r="F33" s="26"/>
      <c r="G33" s="23"/>
      <c r="H33" s="23"/>
      <c r="I33" s="13"/>
      <c r="J33" s="12"/>
      <c r="K33" s="35">
        <f t="shared" si="0"/>
        <v>0</v>
      </c>
      <c r="L33" s="31">
        <f t="shared" si="1"/>
        <v>0</v>
      </c>
    </row>
    <row r="34" spans="1:12" s="1" customFormat="1">
      <c r="A34" s="9">
        <v>218</v>
      </c>
      <c r="B34" s="10" t="s">
        <v>82</v>
      </c>
      <c r="C34" s="38" t="s">
        <v>16</v>
      </c>
      <c r="D34" s="28"/>
      <c r="E34" s="11"/>
      <c r="F34" s="26"/>
      <c r="G34" s="23"/>
      <c r="H34" s="23"/>
      <c r="I34" s="13"/>
      <c r="J34" s="12"/>
      <c r="K34" s="35">
        <f t="shared" si="0"/>
        <v>0</v>
      </c>
      <c r="L34" s="31">
        <f t="shared" si="1"/>
        <v>0</v>
      </c>
    </row>
    <row r="35" spans="1:12" s="1" customFormat="1">
      <c r="A35" s="9">
        <v>220</v>
      </c>
      <c r="B35" s="10" t="s">
        <v>83</v>
      </c>
      <c r="C35" s="38" t="s">
        <v>16</v>
      </c>
      <c r="D35" s="28"/>
      <c r="E35" s="11"/>
      <c r="F35" s="26"/>
      <c r="G35" s="23"/>
      <c r="H35" s="23"/>
      <c r="I35" s="13"/>
      <c r="J35" s="12"/>
      <c r="K35" s="35">
        <f t="shared" si="0"/>
        <v>0</v>
      </c>
      <c r="L35" s="31">
        <f t="shared" si="1"/>
        <v>0</v>
      </c>
    </row>
    <row r="36" spans="1:12" s="1" customFormat="1">
      <c r="A36" s="9">
        <v>221</v>
      </c>
      <c r="B36" s="10" t="s">
        <v>19</v>
      </c>
      <c r="C36" s="38" t="s">
        <v>16</v>
      </c>
      <c r="D36" s="28"/>
      <c r="E36" s="11"/>
      <c r="F36" s="26"/>
      <c r="G36" s="23"/>
      <c r="H36" s="23"/>
      <c r="I36" s="13"/>
      <c r="J36" s="12"/>
      <c r="K36" s="35">
        <f t="shared" si="0"/>
        <v>0</v>
      </c>
      <c r="L36" s="31">
        <f t="shared" si="1"/>
        <v>0</v>
      </c>
    </row>
    <row r="37" spans="1:12" s="1" customFormat="1">
      <c r="A37" s="9">
        <v>222</v>
      </c>
      <c r="B37" s="10" t="s">
        <v>20</v>
      </c>
      <c r="C37" s="38" t="s">
        <v>16</v>
      </c>
      <c r="D37" s="28"/>
      <c r="E37" s="11"/>
      <c r="F37" s="26"/>
      <c r="G37" s="23"/>
      <c r="H37" s="23"/>
      <c r="I37" s="13"/>
      <c r="J37" s="12"/>
      <c r="K37" s="35">
        <f t="shared" si="0"/>
        <v>0</v>
      </c>
      <c r="L37" s="31">
        <f t="shared" si="1"/>
        <v>0</v>
      </c>
    </row>
    <row r="38" spans="1:12" s="1" customFormat="1" ht="51">
      <c r="A38" s="9">
        <v>223</v>
      </c>
      <c r="B38" s="10" t="s">
        <v>84</v>
      </c>
      <c r="C38" s="38" t="s">
        <v>16</v>
      </c>
      <c r="D38" s="28"/>
      <c r="E38" s="11"/>
      <c r="F38" s="26"/>
      <c r="G38" s="23"/>
      <c r="H38" s="23"/>
      <c r="I38" s="13"/>
      <c r="J38" s="12"/>
      <c r="K38" s="35">
        <f t="shared" si="0"/>
        <v>0</v>
      </c>
      <c r="L38" s="31">
        <f t="shared" si="1"/>
        <v>0</v>
      </c>
    </row>
    <row r="39" spans="1:12" s="1" customFormat="1" ht="38.25">
      <c r="A39" s="9">
        <v>227</v>
      </c>
      <c r="B39" s="10" t="s">
        <v>53</v>
      </c>
      <c r="C39" s="38" t="s">
        <v>16</v>
      </c>
      <c r="D39" s="28"/>
      <c r="E39" s="11"/>
      <c r="F39" s="26"/>
      <c r="G39" s="23"/>
      <c r="H39" s="23"/>
      <c r="I39" s="13"/>
      <c r="J39" s="12"/>
      <c r="K39" s="35">
        <f t="shared" si="0"/>
        <v>0</v>
      </c>
      <c r="L39" s="31">
        <f t="shared" si="1"/>
        <v>0</v>
      </c>
    </row>
    <row r="40" spans="1:12" s="1" customFormat="1" ht="38.25">
      <c r="A40" s="9">
        <v>228</v>
      </c>
      <c r="B40" s="10" t="s">
        <v>85</v>
      </c>
      <c r="C40" s="38" t="s">
        <v>16</v>
      </c>
      <c r="D40" s="28"/>
      <c r="E40" s="11"/>
      <c r="F40" s="26"/>
      <c r="G40" s="23"/>
      <c r="H40" s="23"/>
      <c r="I40" s="13"/>
      <c r="J40" s="12"/>
      <c r="K40" s="35">
        <f t="shared" si="0"/>
        <v>0</v>
      </c>
      <c r="L40" s="31">
        <f t="shared" si="1"/>
        <v>0</v>
      </c>
    </row>
    <row r="41" spans="1:12" s="1" customFormat="1">
      <c r="A41" s="9">
        <v>230</v>
      </c>
      <c r="B41" s="10" t="s">
        <v>21</v>
      </c>
      <c r="C41" s="38" t="s">
        <v>16</v>
      </c>
      <c r="D41" s="28"/>
      <c r="E41" s="11"/>
      <c r="F41" s="26"/>
      <c r="G41" s="23"/>
      <c r="H41" s="23"/>
      <c r="I41" s="13"/>
      <c r="J41" s="12"/>
      <c r="K41" s="35">
        <f t="shared" si="0"/>
        <v>0</v>
      </c>
      <c r="L41" s="31">
        <f t="shared" si="1"/>
        <v>0</v>
      </c>
    </row>
    <row r="42" spans="1:12" s="1" customFormat="1">
      <c r="A42" s="9">
        <v>232</v>
      </c>
      <c r="B42" s="10" t="s">
        <v>86</v>
      </c>
      <c r="C42" s="38" t="s">
        <v>16</v>
      </c>
      <c r="D42" s="28"/>
      <c r="E42" s="11"/>
      <c r="F42" s="26"/>
      <c r="G42" s="23"/>
      <c r="H42" s="23"/>
      <c r="I42" s="13"/>
      <c r="J42" s="12"/>
      <c r="K42" s="35">
        <f t="shared" si="0"/>
        <v>0</v>
      </c>
      <c r="L42" s="31">
        <f t="shared" si="1"/>
        <v>0</v>
      </c>
    </row>
    <row r="43" spans="1:12" s="1" customFormat="1">
      <c r="A43" s="9">
        <v>235</v>
      </c>
      <c r="B43" s="10" t="s">
        <v>22</v>
      </c>
      <c r="C43" s="38" t="s">
        <v>16</v>
      </c>
      <c r="D43" s="28"/>
      <c r="E43" s="11"/>
      <c r="F43" s="26"/>
      <c r="G43" s="23"/>
      <c r="H43" s="23"/>
      <c r="I43" s="13"/>
      <c r="J43" s="12"/>
      <c r="K43" s="35">
        <f t="shared" si="0"/>
        <v>0</v>
      </c>
      <c r="L43" s="31">
        <f t="shared" si="1"/>
        <v>0</v>
      </c>
    </row>
    <row r="44" spans="1:12" s="1" customFormat="1">
      <c r="A44" s="9">
        <v>238</v>
      </c>
      <c r="B44" s="10" t="s">
        <v>87</v>
      </c>
      <c r="C44" s="38" t="s">
        <v>16</v>
      </c>
      <c r="D44" s="28"/>
      <c r="E44" s="11"/>
      <c r="F44" s="26"/>
      <c r="G44" s="23"/>
      <c r="H44" s="23"/>
      <c r="I44" s="13"/>
      <c r="J44" s="12"/>
      <c r="K44" s="35">
        <f t="shared" si="0"/>
        <v>0</v>
      </c>
      <c r="L44" s="31">
        <f t="shared" si="1"/>
        <v>0</v>
      </c>
    </row>
    <row r="45" spans="1:12" s="1" customFormat="1">
      <c r="A45" s="9">
        <v>239</v>
      </c>
      <c r="B45" s="10" t="s">
        <v>23</v>
      </c>
      <c r="C45" s="38" t="s">
        <v>16</v>
      </c>
      <c r="D45" s="28"/>
      <c r="E45" s="11"/>
      <c r="F45" s="26"/>
      <c r="G45" s="23"/>
      <c r="H45" s="23"/>
      <c r="I45" s="13"/>
      <c r="J45" s="12"/>
      <c r="K45" s="35">
        <f t="shared" si="0"/>
        <v>0</v>
      </c>
      <c r="L45" s="31">
        <f t="shared" si="1"/>
        <v>0</v>
      </c>
    </row>
    <row r="46" spans="1:12" s="1" customFormat="1">
      <c r="A46" s="9">
        <v>241</v>
      </c>
      <c r="B46" s="10" t="s">
        <v>88</v>
      </c>
      <c r="C46" s="38" t="s">
        <v>16</v>
      </c>
      <c r="D46" s="28"/>
      <c r="E46" s="11"/>
      <c r="F46" s="26"/>
      <c r="G46" s="23"/>
      <c r="H46" s="23"/>
      <c r="I46" s="13"/>
      <c r="J46" s="12"/>
      <c r="K46" s="35">
        <f t="shared" si="0"/>
        <v>0</v>
      </c>
      <c r="L46" s="31">
        <f t="shared" si="1"/>
        <v>0</v>
      </c>
    </row>
    <row r="47" spans="1:12" s="1" customFormat="1">
      <c r="A47" s="9">
        <v>242</v>
      </c>
      <c r="B47" s="10" t="s">
        <v>89</v>
      </c>
      <c r="C47" s="38" t="s">
        <v>16</v>
      </c>
      <c r="D47" s="28"/>
      <c r="E47" s="11"/>
      <c r="F47" s="26"/>
      <c r="G47" s="23"/>
      <c r="H47" s="23"/>
      <c r="I47" s="13"/>
      <c r="J47" s="12"/>
      <c r="K47" s="35">
        <f t="shared" si="0"/>
        <v>0</v>
      </c>
      <c r="L47" s="31">
        <f t="shared" si="1"/>
        <v>0</v>
      </c>
    </row>
    <row r="48" spans="1:12" s="1" customFormat="1" ht="38.25">
      <c r="A48" s="9">
        <v>243</v>
      </c>
      <c r="B48" s="10" t="s">
        <v>90</v>
      </c>
      <c r="C48" s="38" t="s">
        <v>16</v>
      </c>
      <c r="D48" s="28"/>
      <c r="E48" s="11"/>
      <c r="F48" s="26"/>
      <c r="G48" s="23"/>
      <c r="H48" s="23"/>
      <c r="I48" s="13"/>
      <c r="J48" s="12"/>
      <c r="K48" s="35">
        <f t="shared" si="0"/>
        <v>0</v>
      </c>
      <c r="L48" s="31">
        <f t="shared" si="1"/>
        <v>0</v>
      </c>
    </row>
    <row r="49" spans="1:12" s="1" customFormat="1">
      <c r="A49" s="9">
        <v>244</v>
      </c>
      <c r="B49" s="10" t="s">
        <v>91</v>
      </c>
      <c r="C49" s="38" t="s">
        <v>16</v>
      </c>
      <c r="D49" s="28"/>
      <c r="E49" s="11"/>
      <c r="F49" s="26"/>
      <c r="G49" s="23"/>
      <c r="H49" s="23"/>
      <c r="I49" s="13"/>
      <c r="J49" s="12"/>
      <c r="K49" s="35">
        <f t="shared" si="0"/>
        <v>0</v>
      </c>
      <c r="L49" s="31">
        <f t="shared" si="1"/>
        <v>0</v>
      </c>
    </row>
    <row r="50" spans="1:12" s="1" customFormat="1">
      <c r="A50" s="9">
        <v>256</v>
      </c>
      <c r="B50" s="10" t="s">
        <v>24</v>
      </c>
      <c r="C50" s="38" t="s">
        <v>16</v>
      </c>
      <c r="D50" s="28"/>
      <c r="E50" s="11"/>
      <c r="F50" s="26"/>
      <c r="G50" s="23"/>
      <c r="H50" s="23"/>
      <c r="I50" s="13"/>
      <c r="J50" s="12"/>
      <c r="K50" s="35">
        <f t="shared" si="0"/>
        <v>0</v>
      </c>
      <c r="L50" s="31">
        <f t="shared" si="1"/>
        <v>0</v>
      </c>
    </row>
    <row r="51" spans="1:12" s="1" customFormat="1">
      <c r="A51" s="9">
        <v>257</v>
      </c>
      <c r="B51" s="10" t="s">
        <v>25</v>
      </c>
      <c r="C51" s="38" t="s">
        <v>16</v>
      </c>
      <c r="D51" s="28"/>
      <c r="E51" s="11"/>
      <c r="F51" s="26"/>
      <c r="G51" s="23"/>
      <c r="H51" s="23"/>
      <c r="I51" s="13"/>
      <c r="J51" s="12"/>
      <c r="K51" s="35">
        <f t="shared" si="0"/>
        <v>0</v>
      </c>
      <c r="L51" s="31">
        <f t="shared" si="1"/>
        <v>0</v>
      </c>
    </row>
    <row r="52" spans="1:12" s="1" customFormat="1">
      <c r="A52" s="9">
        <v>258</v>
      </c>
      <c r="B52" s="10" t="s">
        <v>92</v>
      </c>
      <c r="C52" s="38" t="s">
        <v>16</v>
      </c>
      <c r="D52" s="28"/>
      <c r="E52" s="11"/>
      <c r="F52" s="26"/>
      <c r="G52" s="23"/>
      <c r="H52" s="23"/>
      <c r="I52" s="13"/>
      <c r="J52" s="12"/>
      <c r="K52" s="35">
        <f t="shared" si="0"/>
        <v>0</v>
      </c>
      <c r="L52" s="31">
        <f t="shared" si="1"/>
        <v>0</v>
      </c>
    </row>
    <row r="53" spans="1:12" s="1" customFormat="1">
      <c r="A53" s="9">
        <v>259</v>
      </c>
      <c r="B53" s="10" t="s">
        <v>93</v>
      </c>
      <c r="C53" s="38" t="s">
        <v>16</v>
      </c>
      <c r="D53" s="28"/>
      <c r="E53" s="11"/>
      <c r="F53" s="26"/>
      <c r="G53" s="23"/>
      <c r="H53" s="23"/>
      <c r="I53" s="13"/>
      <c r="J53" s="12"/>
      <c r="K53" s="35">
        <f t="shared" si="0"/>
        <v>0</v>
      </c>
      <c r="L53" s="31">
        <f t="shared" si="1"/>
        <v>0</v>
      </c>
    </row>
    <row r="54" spans="1:12" s="1" customFormat="1">
      <c r="A54" s="9">
        <v>260</v>
      </c>
      <c r="B54" s="10" t="s">
        <v>26</v>
      </c>
      <c r="C54" s="38" t="s">
        <v>16</v>
      </c>
      <c r="D54" s="28"/>
      <c r="E54" s="11"/>
      <c r="F54" s="26"/>
      <c r="G54" s="23"/>
      <c r="H54" s="23"/>
      <c r="I54" s="13"/>
      <c r="J54" s="12"/>
      <c r="K54" s="35">
        <f t="shared" si="0"/>
        <v>0</v>
      </c>
      <c r="L54" s="31">
        <f t="shared" si="1"/>
        <v>0</v>
      </c>
    </row>
    <row r="55" spans="1:12" s="1" customFormat="1">
      <c r="A55" s="9">
        <v>264</v>
      </c>
      <c r="B55" s="10" t="s">
        <v>94</v>
      </c>
      <c r="C55" s="38" t="s">
        <v>16</v>
      </c>
      <c r="D55" s="28"/>
      <c r="E55" s="11"/>
      <c r="F55" s="26"/>
      <c r="G55" s="23"/>
      <c r="H55" s="23"/>
      <c r="I55" s="13"/>
      <c r="J55" s="12"/>
      <c r="K55" s="35">
        <f t="shared" si="0"/>
        <v>0</v>
      </c>
      <c r="L55" s="31">
        <f t="shared" si="1"/>
        <v>0</v>
      </c>
    </row>
    <row r="56" spans="1:12" s="1" customFormat="1">
      <c r="A56" s="9">
        <v>267</v>
      </c>
      <c r="B56" s="10" t="s">
        <v>95</v>
      </c>
      <c r="C56" s="38" t="s">
        <v>16</v>
      </c>
      <c r="D56" s="28"/>
      <c r="E56" s="11"/>
      <c r="F56" s="26"/>
      <c r="G56" s="23"/>
      <c r="H56" s="23"/>
      <c r="I56" s="13"/>
      <c r="J56" s="12"/>
      <c r="K56" s="35">
        <f t="shared" si="0"/>
        <v>0</v>
      </c>
      <c r="L56" s="31">
        <f t="shared" si="1"/>
        <v>0</v>
      </c>
    </row>
    <row r="57" spans="1:12" s="1" customFormat="1">
      <c r="A57" s="9">
        <v>273</v>
      </c>
      <c r="B57" s="10" t="s">
        <v>96</v>
      </c>
      <c r="C57" s="38" t="s">
        <v>16</v>
      </c>
      <c r="D57" s="28"/>
      <c r="E57" s="11"/>
      <c r="F57" s="26"/>
      <c r="G57" s="23"/>
      <c r="H57" s="23"/>
      <c r="I57" s="13"/>
      <c r="J57" s="12"/>
      <c r="K57" s="35">
        <f t="shared" si="0"/>
        <v>0</v>
      </c>
      <c r="L57" s="31">
        <f t="shared" si="1"/>
        <v>0</v>
      </c>
    </row>
    <row r="58" spans="1:12" s="1" customFormat="1">
      <c r="A58" s="9">
        <v>274</v>
      </c>
      <c r="B58" s="10" t="s">
        <v>97</v>
      </c>
      <c r="C58" s="38" t="s">
        <v>16</v>
      </c>
      <c r="D58" s="28"/>
      <c r="E58" s="11"/>
      <c r="F58" s="26"/>
      <c r="G58" s="23"/>
      <c r="H58" s="23"/>
      <c r="I58" s="13"/>
      <c r="J58" s="12"/>
      <c r="K58" s="35">
        <f t="shared" si="0"/>
        <v>0</v>
      </c>
      <c r="L58" s="31">
        <f t="shared" si="1"/>
        <v>0</v>
      </c>
    </row>
    <row r="59" spans="1:12" s="1" customFormat="1">
      <c r="A59" s="9">
        <v>279</v>
      </c>
      <c r="B59" s="10" t="s">
        <v>98</v>
      </c>
      <c r="C59" s="38" t="s">
        <v>16</v>
      </c>
      <c r="D59" s="28"/>
      <c r="E59" s="11"/>
      <c r="F59" s="26"/>
      <c r="G59" s="23"/>
      <c r="H59" s="23"/>
      <c r="I59" s="13"/>
      <c r="J59" s="12"/>
      <c r="K59" s="35">
        <f t="shared" si="0"/>
        <v>0</v>
      </c>
      <c r="L59" s="31">
        <f t="shared" si="1"/>
        <v>0</v>
      </c>
    </row>
    <row r="60" spans="1:12" s="1" customFormat="1">
      <c r="A60" s="9">
        <v>280</v>
      </c>
      <c r="B60" s="10" t="s">
        <v>99</v>
      </c>
      <c r="C60" s="38" t="s">
        <v>16</v>
      </c>
      <c r="D60" s="28"/>
      <c r="E60" s="11"/>
      <c r="F60" s="26"/>
      <c r="G60" s="23"/>
      <c r="H60" s="23"/>
      <c r="I60" s="13"/>
      <c r="J60" s="12"/>
      <c r="K60" s="35">
        <f t="shared" si="0"/>
        <v>0</v>
      </c>
      <c r="L60" s="31">
        <f t="shared" si="1"/>
        <v>0</v>
      </c>
    </row>
    <row r="61" spans="1:12" s="1" customFormat="1">
      <c r="A61" s="9">
        <v>281</v>
      </c>
      <c r="B61" s="10" t="s">
        <v>100</v>
      </c>
      <c r="C61" s="38" t="s">
        <v>16</v>
      </c>
      <c r="D61" s="28"/>
      <c r="E61" s="11"/>
      <c r="F61" s="26"/>
      <c r="G61" s="23"/>
      <c r="H61" s="23"/>
      <c r="I61" s="13"/>
      <c r="J61" s="12"/>
      <c r="K61" s="35">
        <f t="shared" si="0"/>
        <v>0</v>
      </c>
      <c r="L61" s="31">
        <f t="shared" si="1"/>
        <v>0</v>
      </c>
    </row>
    <row r="62" spans="1:12" s="1" customFormat="1">
      <c r="A62" s="9">
        <v>282</v>
      </c>
      <c r="B62" s="10" t="s">
        <v>101</v>
      </c>
      <c r="C62" s="38" t="s">
        <v>16</v>
      </c>
      <c r="D62" s="28"/>
      <c r="E62" s="11"/>
      <c r="F62" s="26"/>
      <c r="G62" s="23"/>
      <c r="H62" s="23"/>
      <c r="I62" s="13"/>
      <c r="J62" s="12"/>
      <c r="K62" s="35">
        <f t="shared" si="0"/>
        <v>0</v>
      </c>
      <c r="L62" s="31">
        <f t="shared" si="1"/>
        <v>0</v>
      </c>
    </row>
    <row r="63" spans="1:12" s="1" customFormat="1">
      <c r="A63" s="9">
        <v>283</v>
      </c>
      <c r="B63" s="10" t="s">
        <v>27</v>
      </c>
      <c r="C63" s="38" t="s">
        <v>16</v>
      </c>
      <c r="D63" s="28"/>
      <c r="E63" s="11"/>
      <c r="F63" s="26"/>
      <c r="G63" s="23"/>
      <c r="H63" s="23"/>
      <c r="I63" s="13"/>
      <c r="J63" s="12"/>
      <c r="K63" s="35">
        <f t="shared" si="0"/>
        <v>0</v>
      </c>
      <c r="L63" s="31">
        <f t="shared" si="1"/>
        <v>0</v>
      </c>
    </row>
    <row r="64" spans="1:12" s="1" customFormat="1">
      <c r="A64" s="9">
        <v>284</v>
      </c>
      <c r="B64" s="10" t="s">
        <v>102</v>
      </c>
      <c r="C64" s="38" t="s">
        <v>16</v>
      </c>
      <c r="D64" s="28"/>
      <c r="E64" s="11"/>
      <c r="F64" s="26"/>
      <c r="G64" s="23"/>
      <c r="H64" s="23"/>
      <c r="I64" s="13"/>
      <c r="J64" s="12"/>
      <c r="K64" s="35">
        <f t="shared" si="0"/>
        <v>0</v>
      </c>
      <c r="L64" s="31">
        <f t="shared" si="1"/>
        <v>0</v>
      </c>
    </row>
    <row r="65" spans="1:12" s="1" customFormat="1">
      <c r="A65" s="9">
        <v>285</v>
      </c>
      <c r="B65" s="10" t="s">
        <v>28</v>
      </c>
      <c r="C65" s="38" t="s">
        <v>16</v>
      </c>
      <c r="D65" s="28"/>
      <c r="E65" s="11"/>
      <c r="F65" s="26"/>
      <c r="G65" s="23"/>
      <c r="H65" s="23"/>
      <c r="I65" s="13"/>
      <c r="J65" s="12"/>
      <c r="K65" s="35">
        <f t="shared" si="0"/>
        <v>0</v>
      </c>
      <c r="L65" s="31">
        <f t="shared" si="1"/>
        <v>0</v>
      </c>
    </row>
    <row r="66" spans="1:12" s="1" customFormat="1">
      <c r="A66" s="7">
        <v>1518</v>
      </c>
      <c r="B66" s="10" t="s">
        <v>29</v>
      </c>
      <c r="C66" s="38" t="s">
        <v>16</v>
      </c>
      <c r="D66" s="28"/>
      <c r="E66" s="11"/>
      <c r="F66" s="26"/>
      <c r="G66" s="23"/>
      <c r="H66" s="23"/>
      <c r="I66" s="13"/>
      <c r="J66" s="12"/>
      <c r="K66" s="35">
        <f t="shared" si="0"/>
        <v>0</v>
      </c>
      <c r="L66" s="31">
        <f t="shared" ref="L66:L76" si="2">SUM(H66:I66)</f>
        <v>0</v>
      </c>
    </row>
    <row r="67" spans="1:12" s="1" customFormat="1">
      <c r="A67" s="9">
        <v>1606</v>
      </c>
      <c r="B67" s="10" t="s">
        <v>118</v>
      </c>
      <c r="C67" s="38" t="s">
        <v>16</v>
      </c>
      <c r="D67" s="28"/>
      <c r="E67" s="11"/>
      <c r="F67" s="26"/>
      <c r="G67" s="23"/>
      <c r="H67" s="23"/>
      <c r="I67" s="13"/>
      <c r="J67" s="12"/>
      <c r="K67" s="35">
        <f t="shared" si="0"/>
        <v>0</v>
      </c>
      <c r="L67" s="31">
        <f t="shared" si="2"/>
        <v>0</v>
      </c>
    </row>
    <row r="68" spans="1:12" s="1" customFormat="1">
      <c r="A68" s="9">
        <v>1626</v>
      </c>
      <c r="B68" s="10" t="s">
        <v>119</v>
      </c>
      <c r="C68" s="38" t="s">
        <v>16</v>
      </c>
      <c r="D68" s="28"/>
      <c r="E68" s="11"/>
      <c r="F68" s="26"/>
      <c r="G68" s="23"/>
      <c r="H68" s="23"/>
      <c r="I68" s="13"/>
      <c r="J68" s="12"/>
      <c r="K68" s="35">
        <f t="shared" si="0"/>
        <v>0</v>
      </c>
      <c r="L68" s="31">
        <f t="shared" si="2"/>
        <v>0</v>
      </c>
    </row>
    <row r="69" spans="1:12" s="1" customFormat="1">
      <c r="A69" s="9">
        <v>1628</v>
      </c>
      <c r="B69" s="10" t="s">
        <v>120</v>
      </c>
      <c r="C69" s="38" t="s">
        <v>16</v>
      </c>
      <c r="D69" s="28"/>
      <c r="E69" s="11"/>
      <c r="F69" s="26"/>
      <c r="G69" s="23"/>
      <c r="H69" s="23"/>
      <c r="I69" s="13"/>
      <c r="J69" s="12"/>
      <c r="K69" s="35">
        <f t="shared" si="0"/>
        <v>0</v>
      </c>
      <c r="L69" s="31">
        <f t="shared" si="2"/>
        <v>0</v>
      </c>
    </row>
    <row r="70" spans="1:12" s="1" customFormat="1">
      <c r="A70" s="9">
        <v>1633</v>
      </c>
      <c r="B70" s="10" t="s">
        <v>50</v>
      </c>
      <c r="C70" s="38" t="s">
        <v>16</v>
      </c>
      <c r="D70" s="28"/>
      <c r="E70" s="11"/>
      <c r="F70" s="26"/>
      <c r="G70" s="23"/>
      <c r="H70" s="23"/>
      <c r="I70" s="13"/>
      <c r="J70" s="12"/>
      <c r="K70" s="35">
        <f t="shared" ref="K70:K76" si="3">SUM(H70:J70)</f>
        <v>0</v>
      </c>
      <c r="L70" s="31">
        <f t="shared" si="2"/>
        <v>0</v>
      </c>
    </row>
    <row r="71" spans="1:12" s="1" customFormat="1">
      <c r="A71" s="7">
        <v>1635</v>
      </c>
      <c r="B71" s="10" t="s">
        <v>121</v>
      </c>
      <c r="C71" s="38" t="s">
        <v>16</v>
      </c>
      <c r="D71" s="28"/>
      <c r="E71" s="11"/>
      <c r="F71" s="26"/>
      <c r="G71" s="23"/>
      <c r="H71" s="23"/>
      <c r="I71" s="13"/>
      <c r="J71" s="12"/>
      <c r="K71" s="35">
        <f t="shared" si="3"/>
        <v>0</v>
      </c>
      <c r="L71" s="31">
        <f t="shared" si="2"/>
        <v>0</v>
      </c>
    </row>
    <row r="72" spans="1:12" s="1" customFormat="1">
      <c r="A72" s="9">
        <v>1810</v>
      </c>
      <c r="B72" s="10" t="s">
        <v>30</v>
      </c>
      <c r="C72" s="38" t="s">
        <v>16</v>
      </c>
      <c r="D72" s="28"/>
      <c r="E72" s="11"/>
      <c r="F72" s="26"/>
      <c r="G72" s="23"/>
      <c r="H72" s="23"/>
      <c r="I72" s="13"/>
      <c r="J72" s="12"/>
      <c r="K72" s="35">
        <f t="shared" si="3"/>
        <v>0</v>
      </c>
      <c r="L72" s="31">
        <f t="shared" si="2"/>
        <v>0</v>
      </c>
    </row>
    <row r="73" spans="1:12" s="1" customFormat="1">
      <c r="A73" s="9">
        <v>3131</v>
      </c>
      <c r="B73" s="10" t="s">
        <v>51</v>
      </c>
      <c r="C73" s="38" t="s">
        <v>16</v>
      </c>
      <c r="D73" s="28"/>
      <c r="E73" s="11"/>
      <c r="F73" s="26"/>
      <c r="G73" s="23"/>
      <c r="H73" s="23"/>
      <c r="I73" s="13"/>
      <c r="J73" s="12"/>
      <c r="K73" s="35">
        <f t="shared" si="3"/>
        <v>0</v>
      </c>
      <c r="L73" s="31">
        <f t="shared" si="2"/>
        <v>0</v>
      </c>
    </row>
    <row r="74" spans="1:12" s="1" customFormat="1" ht="38.25">
      <c r="A74" s="9">
        <v>3132</v>
      </c>
      <c r="B74" s="10" t="s">
        <v>124</v>
      </c>
      <c r="C74" s="38" t="s">
        <v>16</v>
      </c>
      <c r="D74" s="28"/>
      <c r="E74" s="11"/>
      <c r="F74" s="26"/>
      <c r="G74" s="23"/>
      <c r="H74" s="23"/>
      <c r="I74" s="13"/>
      <c r="J74" s="12"/>
      <c r="K74" s="35">
        <f t="shared" si="3"/>
        <v>0</v>
      </c>
      <c r="L74" s="31">
        <f t="shared" si="2"/>
        <v>0</v>
      </c>
    </row>
    <row r="75" spans="1:12" s="1" customFormat="1" ht="38.25">
      <c r="A75" s="9">
        <v>3133</v>
      </c>
      <c r="B75" s="10" t="s">
        <v>125</v>
      </c>
      <c r="C75" s="38" t="s">
        <v>16</v>
      </c>
      <c r="D75" s="28"/>
      <c r="E75" s="11"/>
      <c r="F75" s="26"/>
      <c r="G75" s="23"/>
      <c r="H75" s="23"/>
      <c r="I75" s="13"/>
      <c r="J75" s="12"/>
      <c r="K75" s="35">
        <f t="shared" si="3"/>
        <v>0</v>
      </c>
      <c r="L75" s="31">
        <f t="shared" si="2"/>
        <v>0</v>
      </c>
    </row>
    <row r="76" spans="1:12" s="1" customFormat="1" ht="52.5" customHeight="1">
      <c r="A76" s="9">
        <v>3134</v>
      </c>
      <c r="B76" s="10" t="s">
        <v>126</v>
      </c>
      <c r="C76" s="38" t="s">
        <v>16</v>
      </c>
      <c r="D76" s="28"/>
      <c r="E76" s="11"/>
      <c r="F76" s="26"/>
      <c r="G76" s="23"/>
      <c r="H76" s="23"/>
      <c r="I76" s="13"/>
      <c r="J76" s="12"/>
      <c r="K76" s="35">
        <f t="shared" si="3"/>
        <v>0</v>
      </c>
      <c r="L76" s="31">
        <f t="shared" si="2"/>
        <v>0</v>
      </c>
    </row>
    <row r="77" spans="1:12" s="1" customFormat="1" ht="11.25" customHeight="1">
      <c r="B77" s="5"/>
    </row>
    <row r="78" spans="1:12" s="1" customFormat="1">
      <c r="A78" s="21"/>
      <c r="B78" s="22"/>
      <c r="C78" s="21"/>
      <c r="D78" s="21"/>
      <c r="E78" s="21"/>
      <c r="F78" s="21"/>
      <c r="G78" s="20" t="s">
        <v>56</v>
      </c>
      <c r="H78" s="41">
        <f>SUM(H5:H76)</f>
        <v>0</v>
      </c>
      <c r="I78" s="41">
        <f>SUM(I5:I76)</f>
        <v>0</v>
      </c>
      <c r="J78" s="41">
        <f>SUM(J5:J76)</f>
        <v>0</v>
      </c>
      <c r="K78" s="41">
        <f>SUM(K5:K76)</f>
        <v>0</v>
      </c>
      <c r="L78" s="40">
        <f>SUM(L5:L76)</f>
        <v>0</v>
      </c>
    </row>
  </sheetData>
  <sheetProtection selectLockedCells="1" selectUnlockedCells="1"/>
  <mergeCells count="6">
    <mergeCell ref="A3:C3"/>
    <mergeCell ref="D3:E3"/>
    <mergeCell ref="F3:J3"/>
    <mergeCell ref="K3:L3"/>
    <mergeCell ref="A1:C1"/>
    <mergeCell ref="D1:L1"/>
  </mergeCells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Erro" error="Slecione uma das opções. Caso não haja a opção na lista, selecione &quot;outras fontes&quot; e detalhe na célula à direita." promptTitle="=Fonte de Recursos" prompt="- Escolher entre as opções da lista suspensa (seta ao lado) a fonte de recursos_x000a_- Caso a UC receba recursos de mais de uma fonte incluir uma nova linha na planilha" xr:uid="{00000000-0002-0000-0400-000000000000}">
          <x14:formula1>
            <xm:f>Plan1!$A$1:$A$14</xm:f>
          </x14:formula1>
          <xm:sqref>F5:F76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/>
  </sheetPr>
  <dimension ref="A1:BT13"/>
  <sheetViews>
    <sheetView showGridLines="0" zoomScale="90" zoomScaleNormal="90" zoomScaleSheetLayoutView="100" workbookViewId="0">
      <pane ySplit="4" topLeftCell="A5" activePane="bottomLeft" state="frozen"/>
      <selection pane="bottomLeft" activeCell="G4" sqref="G4"/>
    </sheetView>
  </sheetViews>
  <sheetFormatPr defaultColWidth="8.7109375" defaultRowHeight="15"/>
  <cols>
    <col min="1" max="1" width="6.85546875" style="1" bestFit="1" customWidth="1"/>
    <col min="2" max="2" width="39.42578125" style="5" customWidth="1"/>
    <col min="3" max="3" width="7.7109375" style="1" bestFit="1" customWidth="1"/>
    <col min="4" max="4" width="11.85546875" style="1" customWidth="1"/>
    <col min="5" max="5" width="13" style="1" customWidth="1"/>
    <col min="6" max="6" width="23.140625" style="1" bestFit="1" customWidth="1"/>
    <col min="7" max="8" width="13.28515625" style="1" customWidth="1"/>
    <col min="9" max="9" width="14" style="1" customWidth="1"/>
    <col min="10" max="10" width="12.7109375" style="1" bestFit="1" customWidth="1"/>
    <col min="11" max="11" width="17" style="1" bestFit="1" customWidth="1"/>
    <col min="12" max="12" width="21.42578125" style="1" bestFit="1" customWidth="1"/>
    <col min="13" max="72" width="8.7109375" style="1"/>
  </cols>
  <sheetData>
    <row r="1" spans="1:72" ht="86.25" customHeight="1" thickBot="1">
      <c r="A1" s="180" t="s">
        <v>146</v>
      </c>
      <c r="B1" s="181"/>
      <c r="C1" s="182"/>
      <c r="D1" s="183"/>
      <c r="E1" s="184"/>
      <c r="F1" s="184"/>
      <c r="G1" s="184"/>
      <c r="H1" s="184"/>
      <c r="I1" s="184"/>
      <c r="J1" s="184"/>
      <c r="K1" s="184"/>
      <c r="L1" s="185"/>
    </row>
    <row r="2" spans="1:72" ht="7.5" customHeight="1" thickBot="1">
      <c r="A2"/>
      <c r="B2" s="4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</row>
    <row r="3" spans="1:72" s="3" customFormat="1" ht="35.25" customHeight="1">
      <c r="A3" s="171" t="s">
        <v>140</v>
      </c>
      <c r="B3" s="172"/>
      <c r="C3" s="172"/>
      <c r="D3" s="173" t="s">
        <v>141</v>
      </c>
      <c r="E3" s="174"/>
      <c r="F3" s="175" t="s">
        <v>142</v>
      </c>
      <c r="G3" s="176"/>
      <c r="H3" s="176"/>
      <c r="I3" s="176"/>
      <c r="J3" s="177"/>
      <c r="K3" s="178" t="s">
        <v>144</v>
      </c>
      <c r="L3" s="179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</row>
    <row r="4" spans="1:72" s="3" customFormat="1" ht="51.75" thickBot="1">
      <c r="A4" s="48" t="s">
        <v>132</v>
      </c>
      <c r="B4" s="49" t="s">
        <v>0</v>
      </c>
      <c r="C4" s="50" t="s">
        <v>133</v>
      </c>
      <c r="D4" s="51" t="s">
        <v>145</v>
      </c>
      <c r="E4" s="52" t="s">
        <v>138</v>
      </c>
      <c r="F4" s="53" t="s">
        <v>55</v>
      </c>
      <c r="G4" s="54" t="s">
        <v>166</v>
      </c>
      <c r="H4" s="54" t="s">
        <v>134</v>
      </c>
      <c r="I4" s="55" t="s">
        <v>135</v>
      </c>
      <c r="J4" s="55" t="s">
        <v>1</v>
      </c>
      <c r="K4" s="56" t="s">
        <v>143</v>
      </c>
      <c r="L4" s="57" t="s">
        <v>136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</row>
    <row r="5" spans="1:72" s="1" customFormat="1">
      <c r="A5" s="9">
        <v>448</v>
      </c>
      <c r="B5" s="10" t="s">
        <v>31</v>
      </c>
      <c r="C5" s="38" t="s">
        <v>32</v>
      </c>
      <c r="D5" s="28"/>
      <c r="E5" s="11"/>
      <c r="F5" s="26"/>
      <c r="G5" s="23"/>
      <c r="H5" s="23"/>
      <c r="I5" s="13"/>
      <c r="J5" s="12"/>
      <c r="K5" s="35">
        <f>SUM(H5:J5)</f>
        <v>0</v>
      </c>
      <c r="L5" s="31">
        <f t="shared" ref="L5:L7" si="0">SUM(H5:I5)</f>
        <v>0</v>
      </c>
    </row>
    <row r="6" spans="1:72" s="1" customFormat="1">
      <c r="A6" s="9">
        <v>451</v>
      </c>
      <c r="B6" s="10" t="s">
        <v>33</v>
      </c>
      <c r="C6" s="38" t="s">
        <v>32</v>
      </c>
      <c r="D6" s="28"/>
      <c r="E6" s="11"/>
      <c r="F6" s="26"/>
      <c r="G6" s="23"/>
      <c r="H6" s="23"/>
      <c r="I6" s="13"/>
      <c r="J6" s="12"/>
      <c r="K6" s="35">
        <f t="shared" ref="K6:K11" si="1">SUM(H6:J6)</f>
        <v>0</v>
      </c>
      <c r="L6" s="31">
        <f t="shared" si="0"/>
        <v>0</v>
      </c>
    </row>
    <row r="7" spans="1:72" s="1" customFormat="1">
      <c r="A7" s="9">
        <v>455</v>
      </c>
      <c r="B7" s="10" t="s">
        <v>103</v>
      </c>
      <c r="C7" s="38" t="s">
        <v>32</v>
      </c>
      <c r="D7" s="28"/>
      <c r="E7" s="11"/>
      <c r="F7" s="26"/>
      <c r="G7" s="23"/>
      <c r="H7" s="23"/>
      <c r="I7" s="13"/>
      <c r="J7" s="12"/>
      <c r="K7" s="35">
        <f t="shared" si="1"/>
        <v>0</v>
      </c>
      <c r="L7" s="31">
        <f t="shared" si="0"/>
        <v>0</v>
      </c>
    </row>
    <row r="8" spans="1:72" s="1" customFormat="1">
      <c r="A8" s="9">
        <v>463</v>
      </c>
      <c r="B8" s="10" t="s">
        <v>34</v>
      </c>
      <c r="C8" s="38" t="s">
        <v>32</v>
      </c>
      <c r="D8" s="28"/>
      <c r="E8" s="11"/>
      <c r="F8" s="26"/>
      <c r="G8" s="23"/>
      <c r="H8" s="23"/>
      <c r="I8" s="13"/>
      <c r="J8" s="12"/>
      <c r="K8" s="35">
        <f t="shared" si="1"/>
        <v>0</v>
      </c>
      <c r="L8" s="31">
        <f>SUM(H8:I8)</f>
        <v>0</v>
      </c>
    </row>
    <row r="9" spans="1:72" s="1" customFormat="1">
      <c r="A9" s="9">
        <v>470</v>
      </c>
      <c r="B9" s="10" t="s">
        <v>35</v>
      </c>
      <c r="C9" s="38" t="s">
        <v>32</v>
      </c>
      <c r="D9" s="28"/>
      <c r="E9" s="11"/>
      <c r="F9" s="26"/>
      <c r="G9" s="23"/>
      <c r="H9" s="23"/>
      <c r="I9" s="13"/>
      <c r="J9" s="12"/>
      <c r="K9" s="35">
        <f t="shared" si="1"/>
        <v>0</v>
      </c>
      <c r="L9" s="31">
        <f>SUM(H9:I9)</f>
        <v>0</v>
      </c>
    </row>
    <row r="10" spans="1:72" s="1" customFormat="1">
      <c r="A10" s="9">
        <v>1899</v>
      </c>
      <c r="B10" s="10" t="s">
        <v>36</v>
      </c>
      <c r="C10" s="38" t="s">
        <v>32</v>
      </c>
      <c r="D10" s="28"/>
      <c r="E10" s="11"/>
      <c r="F10" s="26"/>
      <c r="G10" s="23"/>
      <c r="H10" s="23"/>
      <c r="I10" s="13"/>
      <c r="J10" s="12"/>
      <c r="K10" s="35">
        <f t="shared" si="1"/>
        <v>0</v>
      </c>
      <c r="L10" s="31">
        <f>SUM(H10:I10)</f>
        <v>0</v>
      </c>
    </row>
    <row r="11" spans="1:72" s="1" customFormat="1">
      <c r="A11" s="9">
        <v>1901</v>
      </c>
      <c r="B11" s="10" t="s">
        <v>137</v>
      </c>
      <c r="C11" s="38" t="s">
        <v>32</v>
      </c>
      <c r="D11" s="28"/>
      <c r="E11" s="11"/>
      <c r="F11" s="26"/>
      <c r="G11" s="23"/>
      <c r="H11" s="23"/>
      <c r="I11" s="13"/>
      <c r="J11" s="12"/>
      <c r="K11" s="35">
        <f t="shared" si="1"/>
        <v>0</v>
      </c>
      <c r="L11" s="31">
        <f>SUM(H11:I11)</f>
        <v>0</v>
      </c>
    </row>
    <row r="12" spans="1:72" s="1" customFormat="1" ht="11.25" customHeight="1">
      <c r="B12" s="5"/>
    </row>
    <row r="13" spans="1:72" s="1" customFormat="1">
      <c r="A13" s="21"/>
      <c r="B13" s="22"/>
      <c r="C13" s="21"/>
      <c r="D13" s="21"/>
      <c r="E13" s="21"/>
      <c r="F13" s="21"/>
      <c r="G13" s="20" t="s">
        <v>56</v>
      </c>
      <c r="H13" s="41">
        <f>SUM(H5:H11)</f>
        <v>0</v>
      </c>
      <c r="I13" s="41">
        <f>SUM(I5:I11)</f>
        <v>0</v>
      </c>
      <c r="J13" s="41">
        <f>SUM(J5:J11)</f>
        <v>0</v>
      </c>
      <c r="K13" s="41">
        <f>SUM(K5:K11)</f>
        <v>0</v>
      </c>
      <c r="L13" s="40">
        <f>SUM(L5:L11)</f>
        <v>0</v>
      </c>
    </row>
  </sheetData>
  <sheetProtection selectLockedCells="1" selectUnlockedCells="1"/>
  <mergeCells count="6">
    <mergeCell ref="A3:C3"/>
    <mergeCell ref="D3:E3"/>
    <mergeCell ref="F3:J3"/>
    <mergeCell ref="K3:L3"/>
    <mergeCell ref="A1:C1"/>
    <mergeCell ref="D1:L1"/>
  </mergeCells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Erro" error="Slecione uma das opções. Caso não haja a opção na lista, selecione &quot;outras fontes&quot; e detalhe na célula à direita." promptTitle="=Fonte de Recursos" prompt="- Escolher entre as opções da lista suspensa (seta ao lado) a fonte de recursos_x000a_- Caso a UC receba recursos de mais de uma fonte incluir uma nova linha na planilha" xr:uid="{00000000-0002-0000-0500-000000000000}">
          <x14:formula1>
            <xm:f>Plan1!$A$1:$A$14</xm:f>
          </x14:formula1>
          <xm:sqref>F5:F11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/>
  </sheetPr>
  <dimension ref="A1:BT9"/>
  <sheetViews>
    <sheetView showGridLines="0" zoomScale="90" zoomScaleNormal="90" zoomScaleSheetLayoutView="100" workbookViewId="0">
      <pane ySplit="4" topLeftCell="A5" activePane="bottomLeft" state="frozen"/>
      <selection pane="bottomLeft" activeCell="G4" sqref="G4"/>
    </sheetView>
  </sheetViews>
  <sheetFormatPr defaultColWidth="8.7109375" defaultRowHeight="15"/>
  <cols>
    <col min="1" max="1" width="6.85546875" style="1" bestFit="1" customWidth="1"/>
    <col min="2" max="2" width="39.42578125" style="5" customWidth="1"/>
    <col min="3" max="3" width="7.7109375" style="1" bestFit="1" customWidth="1"/>
    <col min="4" max="4" width="11.85546875" style="1" customWidth="1"/>
    <col min="5" max="5" width="13" style="1" customWidth="1"/>
    <col min="6" max="6" width="23.140625" style="1" bestFit="1" customWidth="1"/>
    <col min="7" max="8" width="13.28515625" style="1" customWidth="1"/>
    <col min="9" max="9" width="14" style="1" customWidth="1"/>
    <col min="10" max="10" width="12.7109375" style="1" bestFit="1" customWidth="1"/>
    <col min="11" max="11" width="17" style="1" bestFit="1" customWidth="1"/>
    <col min="12" max="12" width="21.42578125" style="1" bestFit="1" customWidth="1"/>
    <col min="13" max="72" width="8.7109375" style="1"/>
  </cols>
  <sheetData>
    <row r="1" spans="1:72" ht="86.25" customHeight="1" thickBot="1">
      <c r="A1" s="180" t="s">
        <v>146</v>
      </c>
      <c r="B1" s="181"/>
      <c r="C1" s="182"/>
      <c r="D1" s="183"/>
      <c r="E1" s="184"/>
      <c r="F1" s="184"/>
      <c r="G1" s="184"/>
      <c r="H1" s="184"/>
      <c r="I1" s="184"/>
      <c r="J1" s="184"/>
      <c r="K1" s="184"/>
      <c r="L1" s="185"/>
    </row>
    <row r="2" spans="1:72" ht="7.5" customHeight="1" thickBot="1">
      <c r="A2"/>
      <c r="B2" s="4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</row>
    <row r="3" spans="1:72" s="3" customFormat="1" ht="35.25" customHeight="1">
      <c r="A3" s="171" t="s">
        <v>140</v>
      </c>
      <c r="B3" s="172"/>
      <c r="C3" s="172"/>
      <c r="D3" s="173" t="s">
        <v>141</v>
      </c>
      <c r="E3" s="174"/>
      <c r="F3" s="175" t="s">
        <v>142</v>
      </c>
      <c r="G3" s="176"/>
      <c r="H3" s="176"/>
      <c r="I3" s="176"/>
      <c r="J3" s="177"/>
      <c r="K3" s="178" t="s">
        <v>144</v>
      </c>
      <c r="L3" s="179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</row>
    <row r="4" spans="1:72" s="3" customFormat="1" ht="51.75" thickBot="1">
      <c r="A4" s="48" t="s">
        <v>132</v>
      </c>
      <c r="B4" s="49" t="s">
        <v>0</v>
      </c>
      <c r="C4" s="50" t="s">
        <v>133</v>
      </c>
      <c r="D4" s="51" t="s">
        <v>145</v>
      </c>
      <c r="E4" s="52" t="s">
        <v>138</v>
      </c>
      <c r="F4" s="53" t="s">
        <v>55</v>
      </c>
      <c r="G4" s="54" t="s">
        <v>166</v>
      </c>
      <c r="H4" s="54" t="s">
        <v>134</v>
      </c>
      <c r="I4" s="55" t="s">
        <v>135</v>
      </c>
      <c r="J4" s="55" t="s">
        <v>1</v>
      </c>
      <c r="K4" s="56" t="s">
        <v>143</v>
      </c>
      <c r="L4" s="57" t="s">
        <v>136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</row>
    <row r="5" spans="1:72" s="1" customFormat="1">
      <c r="A5" s="7">
        <v>1021</v>
      </c>
      <c r="B5" s="10" t="s">
        <v>37</v>
      </c>
      <c r="C5" s="38" t="s">
        <v>38</v>
      </c>
      <c r="D5" s="28"/>
      <c r="E5" s="11"/>
      <c r="F5" s="26"/>
      <c r="G5" s="23"/>
      <c r="H5" s="23"/>
      <c r="I5" s="13"/>
      <c r="J5" s="12"/>
      <c r="K5" s="35">
        <f>SUM(H5:J5)</f>
        <v>0</v>
      </c>
      <c r="L5" s="31">
        <f>SUM(H5:I5)</f>
        <v>0</v>
      </c>
    </row>
    <row r="6" spans="1:72" s="1" customFormat="1">
      <c r="A6" s="7">
        <v>1033</v>
      </c>
      <c r="B6" s="10" t="s">
        <v>39</v>
      </c>
      <c r="C6" s="38" t="s">
        <v>38</v>
      </c>
      <c r="D6" s="28"/>
      <c r="E6" s="11"/>
      <c r="F6" s="26"/>
      <c r="G6" s="23"/>
      <c r="H6" s="23"/>
      <c r="I6" s="13"/>
      <c r="J6" s="12"/>
      <c r="K6" s="35">
        <f t="shared" ref="K6:K7" si="0">SUM(H6:J6)</f>
        <v>0</v>
      </c>
      <c r="L6" s="31">
        <f>SUM(H6:I6)</f>
        <v>0</v>
      </c>
    </row>
    <row r="7" spans="1:72" s="1" customFormat="1">
      <c r="A7" s="14">
        <v>1034</v>
      </c>
      <c r="B7" s="10" t="s">
        <v>40</v>
      </c>
      <c r="C7" s="38" t="s">
        <v>38</v>
      </c>
      <c r="D7" s="28"/>
      <c r="E7" s="11"/>
      <c r="F7" s="26"/>
      <c r="G7" s="23"/>
      <c r="H7" s="23"/>
      <c r="I7" s="13"/>
      <c r="J7" s="12"/>
      <c r="K7" s="35">
        <f t="shared" si="0"/>
        <v>0</v>
      </c>
      <c r="L7" s="31">
        <f>SUM(H7:I7)</f>
        <v>0</v>
      </c>
    </row>
    <row r="8" spans="1:72" s="1" customFormat="1" ht="11.25" customHeight="1">
      <c r="B8" s="5"/>
    </row>
    <row r="9" spans="1:72" s="1" customFormat="1">
      <c r="A9" s="21"/>
      <c r="B9" s="22"/>
      <c r="C9" s="21"/>
      <c r="D9" s="21"/>
      <c r="E9" s="21"/>
      <c r="F9" s="21"/>
      <c r="G9" s="20" t="s">
        <v>56</v>
      </c>
      <c r="H9" s="41">
        <f>SUM(H5:H7)</f>
        <v>0</v>
      </c>
      <c r="I9" s="41">
        <f>SUM(I5:I7)</f>
        <v>0</v>
      </c>
      <c r="J9" s="41">
        <f>SUM(J5:J7)</f>
        <v>0</v>
      </c>
      <c r="K9" s="41">
        <f>SUM(K5:K7)</f>
        <v>0</v>
      </c>
      <c r="L9" s="40">
        <f>SUM(L5:L7)</f>
        <v>0</v>
      </c>
    </row>
  </sheetData>
  <sheetProtection selectLockedCells="1" selectUnlockedCells="1"/>
  <mergeCells count="6">
    <mergeCell ref="A3:C3"/>
    <mergeCell ref="D3:E3"/>
    <mergeCell ref="F3:J3"/>
    <mergeCell ref="K3:L3"/>
    <mergeCell ref="A1:C1"/>
    <mergeCell ref="D1:L1"/>
  </mergeCells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Erro" error="Slecione uma das opções. Caso não haja a opção na lista, selecione &quot;outras fontes&quot; e detalhe na célula à direita." promptTitle="=Fonte de Recursos" prompt="- Escolher entre as opções da lista suspensa (seta ao lado) a fonte de recursos_x000a_- Caso a UC receba recursos de mais de uma fonte incluir uma nova linha na planilha" xr:uid="{00000000-0002-0000-0600-000000000000}">
          <x14:formula1>
            <xm:f>Plan1!$A$1:$A$14</xm:f>
          </x14:formula1>
          <xm:sqref>F5:F7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/>
  </sheetPr>
  <dimension ref="A1:BT14"/>
  <sheetViews>
    <sheetView showGridLines="0" zoomScale="90" zoomScaleNormal="90" zoomScaleSheetLayoutView="100" workbookViewId="0">
      <pane ySplit="4" topLeftCell="A5" activePane="bottomLeft" state="frozen"/>
      <selection pane="bottomLeft" activeCell="G4" sqref="G4"/>
    </sheetView>
  </sheetViews>
  <sheetFormatPr defaultColWidth="8.7109375" defaultRowHeight="15"/>
  <cols>
    <col min="1" max="1" width="6.85546875" style="1" bestFit="1" customWidth="1"/>
    <col min="2" max="2" width="39.42578125" style="5" customWidth="1"/>
    <col min="3" max="3" width="7.7109375" style="1" bestFit="1" customWidth="1"/>
    <col min="4" max="4" width="11.85546875" style="1" customWidth="1"/>
    <col min="5" max="5" width="13" style="1" customWidth="1"/>
    <col min="6" max="6" width="23.140625" style="1" bestFit="1" customWidth="1"/>
    <col min="7" max="8" width="13.28515625" style="1" customWidth="1"/>
    <col min="9" max="9" width="14" style="1" customWidth="1"/>
    <col min="10" max="10" width="12.7109375" style="1" bestFit="1" customWidth="1"/>
    <col min="11" max="11" width="17" style="1" bestFit="1" customWidth="1"/>
    <col min="12" max="12" width="21.42578125" style="1" bestFit="1" customWidth="1"/>
    <col min="13" max="72" width="8.7109375" style="1"/>
  </cols>
  <sheetData>
    <row r="1" spans="1:72" ht="86.25" customHeight="1" thickBot="1">
      <c r="A1" s="180" t="s">
        <v>146</v>
      </c>
      <c r="B1" s="181"/>
      <c r="C1" s="182"/>
      <c r="D1" s="183"/>
      <c r="E1" s="184"/>
      <c r="F1" s="184"/>
      <c r="G1" s="184"/>
      <c r="H1" s="184"/>
      <c r="I1" s="184"/>
      <c r="J1" s="184"/>
      <c r="K1" s="184"/>
      <c r="L1" s="185"/>
    </row>
    <row r="2" spans="1:72" ht="7.5" customHeight="1" thickBot="1">
      <c r="A2"/>
      <c r="B2" s="4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</row>
    <row r="3" spans="1:72" s="3" customFormat="1" ht="35.25" customHeight="1">
      <c r="A3" s="171" t="s">
        <v>140</v>
      </c>
      <c r="B3" s="172"/>
      <c r="C3" s="172"/>
      <c r="D3" s="173" t="s">
        <v>141</v>
      </c>
      <c r="E3" s="174"/>
      <c r="F3" s="175" t="s">
        <v>142</v>
      </c>
      <c r="G3" s="176"/>
      <c r="H3" s="176"/>
      <c r="I3" s="176"/>
      <c r="J3" s="177"/>
      <c r="K3" s="178" t="s">
        <v>144</v>
      </c>
      <c r="L3" s="179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</row>
    <row r="4" spans="1:72" s="3" customFormat="1" ht="51.75" thickBot="1">
      <c r="A4" s="48" t="s">
        <v>132</v>
      </c>
      <c r="B4" s="49" t="s">
        <v>0</v>
      </c>
      <c r="C4" s="50" t="s">
        <v>133</v>
      </c>
      <c r="D4" s="51" t="s">
        <v>145</v>
      </c>
      <c r="E4" s="52" t="s">
        <v>138</v>
      </c>
      <c r="F4" s="53" t="s">
        <v>55</v>
      </c>
      <c r="G4" s="54" t="s">
        <v>166</v>
      </c>
      <c r="H4" s="54" t="s">
        <v>134</v>
      </c>
      <c r="I4" s="55" t="s">
        <v>135</v>
      </c>
      <c r="J4" s="55" t="s">
        <v>1</v>
      </c>
      <c r="K4" s="56" t="s">
        <v>143</v>
      </c>
      <c r="L4" s="57" t="s">
        <v>136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</row>
    <row r="5" spans="1:72" s="1" customFormat="1">
      <c r="A5" s="9">
        <v>764</v>
      </c>
      <c r="B5" s="10" t="s">
        <v>47</v>
      </c>
      <c r="C5" s="38" t="s">
        <v>41</v>
      </c>
      <c r="D5" s="28"/>
      <c r="E5" s="11"/>
      <c r="F5" s="26"/>
      <c r="G5" s="23"/>
      <c r="H5" s="23"/>
      <c r="I5" s="13"/>
      <c r="J5" s="12"/>
      <c r="K5" s="35">
        <f>SUM(H5:J5)</f>
        <v>0</v>
      </c>
      <c r="L5" s="31">
        <f t="shared" ref="L5:L12" si="0">SUM(H5:I5)</f>
        <v>0</v>
      </c>
    </row>
    <row r="6" spans="1:72" s="1" customFormat="1">
      <c r="A6" s="9">
        <v>765</v>
      </c>
      <c r="B6" s="10" t="s">
        <v>104</v>
      </c>
      <c r="C6" s="38" t="s">
        <v>41</v>
      </c>
      <c r="D6" s="28"/>
      <c r="E6" s="11"/>
      <c r="F6" s="26"/>
      <c r="G6" s="23"/>
      <c r="H6" s="23"/>
      <c r="I6" s="13"/>
      <c r="J6" s="12"/>
      <c r="K6" s="35">
        <f t="shared" ref="K6:K12" si="1">SUM(H6:J6)</f>
        <v>0</v>
      </c>
      <c r="L6" s="31">
        <f t="shared" si="0"/>
        <v>0</v>
      </c>
    </row>
    <row r="7" spans="1:72" s="1" customFormat="1">
      <c r="A7" s="9">
        <v>768</v>
      </c>
      <c r="B7" s="10" t="s">
        <v>105</v>
      </c>
      <c r="C7" s="38" t="s">
        <v>41</v>
      </c>
      <c r="D7" s="28"/>
      <c r="E7" s="11"/>
      <c r="F7" s="26"/>
      <c r="G7" s="23"/>
      <c r="H7" s="23"/>
      <c r="I7" s="13"/>
      <c r="J7" s="12"/>
      <c r="K7" s="35">
        <f t="shared" si="1"/>
        <v>0</v>
      </c>
      <c r="L7" s="31">
        <f t="shared" si="0"/>
        <v>0</v>
      </c>
    </row>
    <row r="8" spans="1:72" s="1" customFormat="1">
      <c r="A8" s="9">
        <v>772</v>
      </c>
      <c r="B8" s="10" t="s">
        <v>106</v>
      </c>
      <c r="C8" s="38" t="s">
        <v>41</v>
      </c>
      <c r="D8" s="28"/>
      <c r="E8" s="11"/>
      <c r="F8" s="26"/>
      <c r="G8" s="23"/>
      <c r="H8" s="23"/>
      <c r="I8" s="13"/>
      <c r="J8" s="12"/>
      <c r="K8" s="35">
        <f t="shared" si="1"/>
        <v>0</v>
      </c>
      <c r="L8" s="31">
        <f t="shared" si="0"/>
        <v>0</v>
      </c>
    </row>
    <row r="9" spans="1:72" s="1" customFormat="1">
      <c r="A9" s="9">
        <v>774</v>
      </c>
      <c r="B9" s="10" t="s">
        <v>48</v>
      </c>
      <c r="C9" s="38" t="s">
        <v>41</v>
      </c>
      <c r="D9" s="28"/>
      <c r="E9" s="11"/>
      <c r="F9" s="26"/>
      <c r="G9" s="23"/>
      <c r="H9" s="23"/>
      <c r="I9" s="13"/>
      <c r="J9" s="12"/>
      <c r="K9" s="35">
        <f t="shared" si="1"/>
        <v>0</v>
      </c>
      <c r="L9" s="31">
        <f t="shared" si="0"/>
        <v>0</v>
      </c>
    </row>
    <row r="10" spans="1:72" s="1" customFormat="1">
      <c r="A10" s="9">
        <v>775</v>
      </c>
      <c r="B10" s="10" t="s">
        <v>107</v>
      </c>
      <c r="C10" s="38" t="s">
        <v>41</v>
      </c>
      <c r="D10" s="28"/>
      <c r="E10" s="11"/>
      <c r="F10" s="26"/>
      <c r="G10" s="23"/>
      <c r="H10" s="23"/>
      <c r="I10" s="13"/>
      <c r="J10" s="12"/>
      <c r="K10" s="35">
        <f t="shared" si="1"/>
        <v>0</v>
      </c>
      <c r="L10" s="31">
        <f t="shared" si="0"/>
        <v>0</v>
      </c>
    </row>
    <row r="11" spans="1:72" s="1" customFormat="1">
      <c r="A11" s="9">
        <v>777</v>
      </c>
      <c r="B11" s="10" t="s">
        <v>42</v>
      </c>
      <c r="C11" s="38" t="s">
        <v>41</v>
      </c>
      <c r="D11" s="28"/>
      <c r="E11" s="11"/>
      <c r="F11" s="26"/>
      <c r="G11" s="23"/>
      <c r="H11" s="23"/>
      <c r="I11" s="13"/>
      <c r="J11" s="12"/>
      <c r="K11" s="35">
        <f t="shared" si="1"/>
        <v>0</v>
      </c>
      <c r="L11" s="31">
        <f t="shared" si="0"/>
        <v>0</v>
      </c>
    </row>
    <row r="12" spans="1:72" s="1" customFormat="1">
      <c r="A12" s="7">
        <v>1495</v>
      </c>
      <c r="B12" s="10" t="s">
        <v>43</v>
      </c>
      <c r="C12" s="38" t="s">
        <v>41</v>
      </c>
      <c r="D12" s="28"/>
      <c r="E12" s="11"/>
      <c r="F12" s="26"/>
      <c r="G12" s="23"/>
      <c r="H12" s="23"/>
      <c r="I12" s="13"/>
      <c r="J12" s="12"/>
      <c r="K12" s="35">
        <f t="shared" si="1"/>
        <v>0</v>
      </c>
      <c r="L12" s="31">
        <f t="shared" si="0"/>
        <v>0</v>
      </c>
    </row>
    <row r="13" spans="1:72" s="1" customFormat="1" ht="11.25" customHeight="1">
      <c r="B13" s="5"/>
    </row>
    <row r="14" spans="1:72" s="1" customFormat="1">
      <c r="A14" s="21"/>
      <c r="B14" s="22"/>
      <c r="C14" s="21"/>
      <c r="D14" s="21"/>
      <c r="E14" s="21"/>
      <c r="F14" s="21"/>
      <c r="G14" s="20" t="s">
        <v>56</v>
      </c>
      <c r="H14" s="41">
        <f>SUM(H5:H12)</f>
        <v>0</v>
      </c>
      <c r="I14" s="41">
        <f>SUM(I5:I12)</f>
        <v>0</v>
      </c>
      <c r="J14" s="41">
        <f>SUM(J5:J12)</f>
        <v>0</v>
      </c>
      <c r="K14" s="41">
        <f>SUM(K5:K12)</f>
        <v>0</v>
      </c>
      <c r="L14" s="40">
        <f>SUM(L5:L12)</f>
        <v>0</v>
      </c>
    </row>
  </sheetData>
  <sheetProtection selectLockedCells="1" selectUnlockedCells="1"/>
  <mergeCells count="6">
    <mergeCell ref="A3:C3"/>
    <mergeCell ref="D3:E3"/>
    <mergeCell ref="F3:J3"/>
    <mergeCell ref="K3:L3"/>
    <mergeCell ref="A1:C1"/>
    <mergeCell ref="D1:L1"/>
  </mergeCells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Erro" error="Slecione uma das opções. Caso não haja a opção na lista, selecione &quot;outras fontes&quot; e detalhe na célula à direita." promptTitle="=Fonte de Recursos" prompt="- Escolher entre as opções da lista suspensa (seta ao lado) a fonte de recursos_x000a_- Caso a UC receba recursos de mais de uma fonte incluir uma nova linha na planilha" xr:uid="{00000000-0002-0000-0700-000000000000}">
          <x14:formula1>
            <xm:f>Plan1!$A$1:$A$14</xm:f>
          </x14:formula1>
          <xm:sqref>F5:F12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8"/>
  </sheetPr>
  <dimension ref="A1:BT7"/>
  <sheetViews>
    <sheetView showGridLines="0" zoomScale="90" zoomScaleNormal="90" zoomScaleSheetLayoutView="100" workbookViewId="0">
      <pane ySplit="4" topLeftCell="A5" activePane="bottomLeft" state="frozen"/>
      <selection pane="bottomLeft" activeCell="G4" sqref="G4"/>
    </sheetView>
  </sheetViews>
  <sheetFormatPr defaultColWidth="8.7109375" defaultRowHeight="15"/>
  <cols>
    <col min="1" max="1" width="6.85546875" style="1" bestFit="1" customWidth="1"/>
    <col min="2" max="2" width="39.42578125" style="5" customWidth="1"/>
    <col min="3" max="3" width="7.7109375" style="1" bestFit="1" customWidth="1"/>
    <col min="4" max="4" width="11.85546875" style="1" customWidth="1"/>
    <col min="5" max="5" width="13" style="1" customWidth="1"/>
    <col min="6" max="6" width="23.140625" style="1" bestFit="1" customWidth="1"/>
    <col min="7" max="8" width="13.28515625" style="1" customWidth="1"/>
    <col min="9" max="9" width="14" style="1" customWidth="1"/>
    <col min="10" max="10" width="12.7109375" style="1" bestFit="1" customWidth="1"/>
    <col min="11" max="11" width="17" style="1" bestFit="1" customWidth="1"/>
    <col min="12" max="12" width="21.42578125" style="1" bestFit="1" customWidth="1"/>
    <col min="13" max="72" width="8.7109375" style="1"/>
  </cols>
  <sheetData>
    <row r="1" spans="1:72" ht="86.25" customHeight="1" thickBot="1">
      <c r="A1" s="180" t="s">
        <v>146</v>
      </c>
      <c r="B1" s="181"/>
      <c r="C1" s="182"/>
      <c r="D1" s="183"/>
      <c r="E1" s="184"/>
      <c r="F1" s="184"/>
      <c r="G1" s="184"/>
      <c r="H1" s="184"/>
      <c r="I1" s="184"/>
      <c r="J1" s="184"/>
      <c r="K1" s="184"/>
      <c r="L1" s="185"/>
    </row>
    <row r="2" spans="1:72" ht="7.5" customHeight="1" thickBot="1">
      <c r="A2"/>
      <c r="B2" s="4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</row>
    <row r="3" spans="1:72" s="3" customFormat="1" ht="35.25" customHeight="1">
      <c r="A3" s="171" t="s">
        <v>140</v>
      </c>
      <c r="B3" s="172"/>
      <c r="C3" s="172"/>
      <c r="D3" s="173" t="s">
        <v>141</v>
      </c>
      <c r="E3" s="174"/>
      <c r="F3" s="175" t="s">
        <v>142</v>
      </c>
      <c r="G3" s="176"/>
      <c r="H3" s="176"/>
      <c r="I3" s="176"/>
      <c r="J3" s="177"/>
      <c r="K3" s="178" t="s">
        <v>144</v>
      </c>
      <c r="L3" s="179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</row>
    <row r="4" spans="1:72" s="3" customFormat="1" ht="51.75" thickBot="1">
      <c r="A4" s="48" t="s">
        <v>132</v>
      </c>
      <c r="B4" s="49" t="s">
        <v>0</v>
      </c>
      <c r="C4" s="50" t="s">
        <v>133</v>
      </c>
      <c r="D4" s="51" t="s">
        <v>145</v>
      </c>
      <c r="E4" s="52" t="s">
        <v>138</v>
      </c>
      <c r="F4" s="53" t="s">
        <v>55</v>
      </c>
      <c r="G4" s="54" t="s">
        <v>166</v>
      </c>
      <c r="H4" s="54" t="s">
        <v>134</v>
      </c>
      <c r="I4" s="55" t="s">
        <v>135</v>
      </c>
      <c r="J4" s="55" t="s">
        <v>1</v>
      </c>
      <c r="K4" s="56" t="s">
        <v>143</v>
      </c>
      <c r="L4" s="57" t="s">
        <v>136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</row>
    <row r="5" spans="1:72" s="1" customFormat="1" ht="23.25" customHeight="1">
      <c r="A5" s="7">
        <v>1487</v>
      </c>
      <c r="B5" s="10" t="s">
        <v>117</v>
      </c>
      <c r="C5" s="38" t="s">
        <v>44</v>
      </c>
      <c r="D5" s="28"/>
      <c r="E5" s="11"/>
      <c r="F5" s="26"/>
      <c r="G5" s="23"/>
      <c r="H5" s="23"/>
      <c r="I5" s="13"/>
      <c r="J5" s="12"/>
      <c r="K5" s="59">
        <f>SUM(H5:J5)</f>
        <v>0</v>
      </c>
      <c r="L5" s="31">
        <f>SUM(H5:I5)</f>
        <v>0</v>
      </c>
    </row>
    <row r="6" spans="1:72" s="1" customFormat="1" ht="11.25" customHeight="1">
      <c r="B6" s="5"/>
    </row>
    <row r="7" spans="1:72" s="1" customFormat="1">
      <c r="A7" s="21"/>
      <c r="B7" s="22"/>
      <c r="C7" s="21"/>
      <c r="D7" s="21"/>
      <c r="E7" s="21"/>
      <c r="F7" s="21"/>
      <c r="G7" s="20" t="s">
        <v>56</v>
      </c>
      <c r="H7" s="41">
        <f>SUM(H5:H5)</f>
        <v>0</v>
      </c>
      <c r="I7" s="41">
        <f>SUM(I5:I5)</f>
        <v>0</v>
      </c>
      <c r="J7" s="41">
        <f>SUM(J5:J5)</f>
        <v>0</v>
      </c>
      <c r="K7" s="41">
        <f>SUM(K5:K5)</f>
        <v>0</v>
      </c>
      <c r="L7" s="40">
        <f>SUM(L5:L5)</f>
        <v>0</v>
      </c>
    </row>
  </sheetData>
  <sheetProtection selectLockedCells="1" selectUnlockedCells="1"/>
  <mergeCells count="6">
    <mergeCell ref="A3:C3"/>
    <mergeCell ref="D3:E3"/>
    <mergeCell ref="F3:J3"/>
    <mergeCell ref="K3:L3"/>
    <mergeCell ref="A1:C1"/>
    <mergeCell ref="D1:L1"/>
  </mergeCells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Erro" error="Slecione uma das opções. Caso não haja a opção na lista, selecione &quot;outras fontes&quot; e detalhe na célula à direita." promptTitle="=Fonte de Recursos" prompt="- Escolher entre as opções da lista suspensa (seta ao lado) a fonte de recursos_x000a_- Caso a UC receba recursos de mais de uma fonte incluir uma nova linha na planilha" xr:uid="{00000000-0002-0000-0800-000000000000}">
          <x14:formula1>
            <xm:f>Plan1!$A$1:$A$14</xm:f>
          </x14:formula1>
          <xm:sqref>F5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55</vt:i4>
      </vt:variant>
    </vt:vector>
  </HeadingPairs>
  <TitlesOfParts>
    <vt:vector size="66" baseType="lpstr">
      <vt:lpstr>Instruções</vt:lpstr>
      <vt:lpstr>Contrapartida_AC</vt:lpstr>
      <vt:lpstr>Contrapartida_AM</vt:lpstr>
      <vt:lpstr>Contrapartida_AP</vt:lpstr>
      <vt:lpstr>Contrapartida_ICMBio</vt:lpstr>
      <vt:lpstr>Contrapartida_MT</vt:lpstr>
      <vt:lpstr>Contrapartida_PA</vt:lpstr>
      <vt:lpstr>Contrapartida_RO</vt:lpstr>
      <vt:lpstr>Contrapartida_TO</vt:lpstr>
      <vt:lpstr>Contrapartida_2018</vt:lpstr>
      <vt:lpstr>Plan1</vt:lpstr>
      <vt:lpstr>Contrapartida_2018!__xlnm__FilterDatabase</vt:lpstr>
      <vt:lpstr>Contrapartida_AC!__xlnm__FilterDatabase</vt:lpstr>
      <vt:lpstr>Contrapartida_AM!__xlnm__FilterDatabase</vt:lpstr>
      <vt:lpstr>Contrapartida_AP!__xlnm__FilterDatabase</vt:lpstr>
      <vt:lpstr>Contrapartida_ICMBio!__xlnm__FilterDatabase</vt:lpstr>
      <vt:lpstr>Contrapartida_MT!__xlnm__FilterDatabase</vt:lpstr>
      <vt:lpstr>Contrapartida_PA!__xlnm__FilterDatabase</vt:lpstr>
      <vt:lpstr>Contrapartida_RO!__xlnm__FilterDatabase</vt:lpstr>
      <vt:lpstr>Contrapartida_TO!__xlnm__FilterDatabase</vt:lpstr>
      <vt:lpstr>Contrapartida_2018!__xlnm__FilterDatabase_0</vt:lpstr>
      <vt:lpstr>Contrapartida_AC!__xlnm__FilterDatabase_0</vt:lpstr>
      <vt:lpstr>Contrapartida_AM!__xlnm__FilterDatabase_0</vt:lpstr>
      <vt:lpstr>Contrapartida_AP!__xlnm__FilterDatabase_0</vt:lpstr>
      <vt:lpstr>Contrapartida_ICMBio!__xlnm__FilterDatabase_0</vt:lpstr>
      <vt:lpstr>Contrapartida_MT!__xlnm__FilterDatabase_0</vt:lpstr>
      <vt:lpstr>Contrapartida_PA!__xlnm__FilterDatabase_0</vt:lpstr>
      <vt:lpstr>Contrapartida_RO!__xlnm__FilterDatabase_0</vt:lpstr>
      <vt:lpstr>Contrapartida_TO!__xlnm__FilterDatabase_0</vt:lpstr>
      <vt:lpstr>Contrapartida_2018!__xlnm__FilterDatabase_0_0</vt:lpstr>
      <vt:lpstr>Contrapartida_AC!__xlnm__FilterDatabase_0_0</vt:lpstr>
      <vt:lpstr>Contrapartida_AM!__xlnm__FilterDatabase_0_0</vt:lpstr>
      <vt:lpstr>Contrapartida_AP!__xlnm__FilterDatabase_0_0</vt:lpstr>
      <vt:lpstr>Contrapartida_ICMBio!__xlnm__FilterDatabase_0_0</vt:lpstr>
      <vt:lpstr>Contrapartida_MT!__xlnm__FilterDatabase_0_0</vt:lpstr>
      <vt:lpstr>Contrapartida_PA!__xlnm__FilterDatabase_0_0</vt:lpstr>
      <vt:lpstr>Contrapartida_RO!__xlnm__FilterDatabase_0_0</vt:lpstr>
      <vt:lpstr>Contrapartida_TO!__xlnm__FilterDatabase_0_0</vt:lpstr>
      <vt:lpstr>Contrapartida_2018!_FilterDatabase_0</vt:lpstr>
      <vt:lpstr>Contrapartida_AC!_FilterDatabase_0</vt:lpstr>
      <vt:lpstr>Contrapartida_AM!_FilterDatabase_0</vt:lpstr>
      <vt:lpstr>Contrapartida_AP!_FilterDatabase_0</vt:lpstr>
      <vt:lpstr>Contrapartida_ICMBio!_FilterDatabase_0</vt:lpstr>
      <vt:lpstr>Contrapartida_MT!_FilterDatabase_0</vt:lpstr>
      <vt:lpstr>Contrapartida_PA!_FilterDatabase_0</vt:lpstr>
      <vt:lpstr>Contrapartida_RO!_FilterDatabase_0</vt:lpstr>
      <vt:lpstr>Contrapartida_TO!_FilterDatabase_0</vt:lpstr>
      <vt:lpstr>Contrapartida_2018!_FilterDatabase_0_0</vt:lpstr>
      <vt:lpstr>Contrapartida_AC!_FilterDatabase_0_0</vt:lpstr>
      <vt:lpstr>Contrapartida_AM!_FilterDatabase_0_0</vt:lpstr>
      <vt:lpstr>Contrapartida_AP!_FilterDatabase_0_0</vt:lpstr>
      <vt:lpstr>Contrapartida_ICMBio!_FilterDatabase_0_0</vt:lpstr>
      <vt:lpstr>Contrapartida_MT!_FilterDatabase_0_0</vt:lpstr>
      <vt:lpstr>Contrapartida_PA!_FilterDatabase_0_0</vt:lpstr>
      <vt:lpstr>Contrapartida_RO!_FilterDatabase_0_0</vt:lpstr>
      <vt:lpstr>Contrapartida_TO!_FilterDatabase_0_0</vt:lpstr>
      <vt:lpstr>Contrapartida_2018!_FilterDatabase_0_0_0</vt:lpstr>
      <vt:lpstr>Contrapartida_AC!_FilterDatabase_0_0_0</vt:lpstr>
      <vt:lpstr>Contrapartida_AM!_FilterDatabase_0_0_0</vt:lpstr>
      <vt:lpstr>Contrapartida_AP!_FilterDatabase_0_0_0</vt:lpstr>
      <vt:lpstr>Contrapartida_ICMBio!_FilterDatabase_0_0_0</vt:lpstr>
      <vt:lpstr>Contrapartida_MT!_FilterDatabase_0_0_0</vt:lpstr>
      <vt:lpstr>Contrapartida_PA!_FilterDatabase_0_0_0</vt:lpstr>
      <vt:lpstr>Contrapartida_RO!_FilterDatabase_0_0_0</vt:lpstr>
      <vt:lpstr>Contrapartida_TO!_FilterDatabase_0_0_0</vt:lpstr>
      <vt:lpstr>FonteRecurso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32022738845</dc:creator>
  <cp:lastModifiedBy>renatagatti</cp:lastModifiedBy>
  <dcterms:created xsi:type="dcterms:W3CDTF">2016-02-04T13:19:17Z</dcterms:created>
  <dcterms:modified xsi:type="dcterms:W3CDTF">2022-01-06T13:28:49Z</dcterms:modified>
</cp:coreProperties>
</file>